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85" windowHeight="12255" activeTab="1"/>
  </bookViews>
  <sheets>
    <sheet name="Sheet1" sheetId="1" r:id="rId1"/>
    <sheet name="Sheet1 (2)" sheetId="3" r:id="rId2"/>
    <sheet name="Sheet2" sheetId="2" r:id="rId3"/>
  </sheets>
  <definedNames>
    <definedName name="_xlnm.Print_Area" localSheetId="0">Sheet1!$A$1:$I$31</definedName>
    <definedName name="_xlnm.Print_Area" localSheetId="1">'Sheet1 (2)'!$A$1:$I$22</definedName>
  </definedNames>
  <calcPr calcId="144525"/>
</workbook>
</file>

<file path=xl/calcChain.xml><?xml version="1.0" encoding="utf-8"?>
<calcChain xmlns="http://schemas.openxmlformats.org/spreadsheetml/2006/main">
  <c r="H22" i="3" l="1"/>
  <c r="G22" i="3"/>
  <c r="F22" i="3"/>
  <c r="E22" i="3"/>
  <c r="H13" i="3"/>
  <c r="G13" i="3"/>
  <c r="F13" i="3"/>
  <c r="E13" i="3"/>
  <c r="H12" i="3"/>
  <c r="G12" i="3"/>
  <c r="F12" i="3"/>
  <c r="E12" i="3"/>
  <c r="H11" i="3"/>
  <c r="G11" i="3"/>
  <c r="F11" i="3"/>
  <c r="E11" i="3"/>
  <c r="H10" i="3"/>
  <c r="G10" i="3"/>
  <c r="F10" i="3"/>
  <c r="E10" i="3"/>
  <c r="H9" i="3"/>
  <c r="G9" i="3"/>
  <c r="F9" i="3"/>
  <c r="E9" i="3"/>
  <c r="H31" i="1"/>
  <c r="G31" i="1"/>
  <c r="F31" i="1"/>
  <c r="E31" i="1"/>
  <c r="H22" i="1"/>
  <c r="G22" i="1"/>
  <c r="F22" i="1"/>
  <c r="E22" i="1"/>
  <c r="H21" i="1"/>
  <c r="G21" i="1"/>
  <c r="F21" i="1"/>
  <c r="E21" i="1"/>
  <c r="H21" i="3" l="1"/>
  <c r="G21" i="3"/>
  <c r="F21" i="3"/>
  <c r="E21" i="3"/>
  <c r="H19" i="3"/>
  <c r="G19" i="3"/>
  <c r="F19" i="3"/>
  <c r="E19" i="3"/>
  <c r="H18" i="3"/>
  <c r="G18" i="3"/>
  <c r="F18" i="3"/>
  <c r="E18" i="3"/>
  <c r="H17" i="3"/>
  <c r="G17" i="3"/>
  <c r="F17" i="3"/>
  <c r="E17" i="3"/>
  <c r="H16" i="3"/>
  <c r="G16" i="3"/>
  <c r="F16" i="3"/>
  <c r="E16" i="3"/>
  <c r="H15" i="3"/>
  <c r="G15" i="3"/>
  <c r="F15" i="3"/>
  <c r="E15" i="3"/>
  <c r="H8" i="3"/>
  <c r="H7" i="3" s="1"/>
  <c r="G8" i="3"/>
  <c r="G7" i="3" s="1"/>
  <c r="F8" i="3"/>
  <c r="F7" i="3" s="1"/>
  <c r="E8" i="3"/>
  <c r="E7" i="3" s="1"/>
  <c r="D7" i="3"/>
  <c r="H28" i="1"/>
  <c r="G28" i="1"/>
  <c r="F28" i="1"/>
  <c r="E28" i="1"/>
  <c r="H30" i="1" l="1"/>
  <c r="G30" i="1"/>
  <c r="F30" i="1"/>
  <c r="E30" i="1"/>
  <c r="H27" i="1"/>
  <c r="G27" i="1"/>
  <c r="F27" i="1"/>
  <c r="E27" i="1"/>
  <c r="H26" i="1"/>
  <c r="G26" i="1"/>
  <c r="F26" i="1"/>
  <c r="E26" i="1"/>
  <c r="H20" i="1" l="1"/>
  <c r="G20" i="1"/>
  <c r="F20" i="1"/>
  <c r="E20" i="1"/>
  <c r="H19" i="1"/>
  <c r="G19" i="1"/>
  <c r="F19" i="1"/>
  <c r="E19" i="1"/>
  <c r="H18" i="1"/>
  <c r="G18" i="1"/>
  <c r="F18" i="1"/>
  <c r="E18" i="1"/>
  <c r="H17" i="1"/>
  <c r="G17" i="1"/>
  <c r="F17" i="1"/>
  <c r="E17" i="1"/>
  <c r="H16" i="1"/>
  <c r="G16" i="1"/>
  <c r="F16" i="1"/>
  <c r="E16" i="1"/>
  <c r="H15" i="1"/>
  <c r="G15" i="1"/>
  <c r="F15" i="1"/>
  <c r="E15" i="1"/>
  <c r="H14" i="1"/>
  <c r="G14" i="1"/>
  <c r="F14" i="1"/>
  <c r="E14" i="1"/>
  <c r="H13" i="1"/>
  <c r="G13" i="1"/>
  <c r="F13" i="1"/>
  <c r="E13" i="1"/>
  <c r="H12" i="1"/>
  <c r="G12" i="1"/>
  <c r="F12" i="1"/>
  <c r="E12" i="1"/>
  <c r="D8" i="1"/>
  <c r="E25" i="1" l="1"/>
  <c r="F25" i="1"/>
  <c r="G25" i="1"/>
  <c r="H25" i="1"/>
  <c r="E24" i="1"/>
  <c r="F24" i="1"/>
  <c r="G24" i="1"/>
  <c r="H24" i="1"/>
  <c r="H11" i="1" l="1"/>
  <c r="G11" i="1"/>
  <c r="F11" i="1"/>
  <c r="E11" i="1"/>
  <c r="H10" i="1"/>
  <c r="G10" i="1"/>
  <c r="F10" i="1"/>
  <c r="E10" i="1"/>
  <c r="H9" i="1"/>
  <c r="H8" i="1" s="1"/>
  <c r="G9" i="1"/>
  <c r="F9" i="1"/>
  <c r="E9" i="1"/>
  <c r="E8" i="1" l="1"/>
  <c r="G8" i="1"/>
  <c r="F8" i="1"/>
</calcChain>
</file>

<file path=xl/sharedStrings.xml><?xml version="1.0" encoding="utf-8"?>
<sst xmlns="http://schemas.openxmlformats.org/spreadsheetml/2006/main" count="130" uniqueCount="67">
  <si>
    <t>사 업 내 역</t>
  </si>
  <si>
    <t>사업량</t>
  </si>
  <si>
    <t>계</t>
  </si>
  <si>
    <t>국비</t>
  </si>
  <si>
    <t>도비</t>
  </si>
  <si>
    <t>시군비</t>
  </si>
  <si>
    <t>자부담</t>
  </si>
  <si>
    <t>총 계</t>
  </si>
  <si>
    <t xml:space="preserve">  </t>
  </si>
  <si>
    <r>
      <t>(</t>
    </r>
    <r>
      <rPr>
        <b/>
        <sz val="10"/>
        <color rgb="FF000000"/>
        <rFont val="맑은 고딕"/>
        <family val="3"/>
        <charset val="129"/>
        <scheme val="minor"/>
      </rPr>
      <t>㎡</t>
    </r>
    <r>
      <rPr>
        <b/>
        <sz val="10"/>
        <color rgb="FF000000"/>
        <rFont val="굴림"/>
        <family val="3"/>
        <charset val="129"/>
      </rPr>
      <t>,</t>
    </r>
    <r>
      <rPr>
        <b/>
        <sz val="10"/>
        <color rgb="FF000000"/>
        <rFont val="맑은 고딕"/>
        <family val="3"/>
        <charset val="129"/>
        <scheme val="minor"/>
      </rPr>
      <t>식</t>
    </r>
    <r>
      <rPr>
        <b/>
        <sz val="10"/>
        <color rgb="FF000000"/>
        <rFont val="굴림"/>
        <family val="3"/>
        <charset val="129"/>
      </rPr>
      <t>,</t>
    </r>
    <r>
      <rPr>
        <b/>
        <sz val="10"/>
        <color rgb="FF000000"/>
        <rFont val="맑은 고딕"/>
        <family val="3"/>
        <charset val="129"/>
        <scheme val="minor"/>
      </rPr>
      <t>점</t>
    </r>
    <r>
      <rPr>
        <b/>
        <sz val="10"/>
        <color rgb="FF000000"/>
        <rFont val="굴림"/>
        <family val="3"/>
        <charset val="129"/>
      </rPr>
      <t>)</t>
    </r>
  </si>
  <si>
    <r>
      <t>사업비</t>
    </r>
    <r>
      <rPr>
        <b/>
        <sz val="10"/>
        <color rgb="FF000000"/>
        <rFont val="굴림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원</t>
    </r>
    <r>
      <rPr>
        <b/>
        <sz val="10"/>
        <color rgb="FF000000"/>
        <rFont val="굴림"/>
        <family val="3"/>
        <charset val="129"/>
      </rPr>
      <t>)</t>
    </r>
    <phoneticPr fontId="5" type="noConversion"/>
  </si>
  <si>
    <t>2식</t>
    <phoneticPr fontId="5" type="noConversion"/>
  </si>
  <si>
    <t>건축,토목설계</t>
    <phoneticPr fontId="5" type="noConversion"/>
  </si>
  <si>
    <t>건축공사 선급금</t>
    <phoneticPr fontId="5" type="noConversion"/>
  </si>
  <si>
    <t>1식</t>
    <phoneticPr fontId="5" type="noConversion"/>
  </si>
  <si>
    <t>1식</t>
    <phoneticPr fontId="5" type="noConversion"/>
  </si>
  <si>
    <t>건축공사 기성금(철근콘크리트 노무비)</t>
    <phoneticPr fontId="5" type="noConversion"/>
  </si>
  <si>
    <t>철거 및 폐기물처리비</t>
    <phoneticPr fontId="5" type="noConversion"/>
  </si>
  <si>
    <t>3식</t>
    <phoneticPr fontId="5" type="noConversion"/>
  </si>
  <si>
    <t>건축공사 기성금(건축설비 노무비)</t>
    <phoneticPr fontId="5" type="noConversion"/>
  </si>
  <si>
    <t>건축공사 기성금(1회 )</t>
    <phoneticPr fontId="5" type="noConversion"/>
  </si>
  <si>
    <t>건축공사 기성금(건축설비 노무비 2차)</t>
    <phoneticPr fontId="5" type="noConversion"/>
  </si>
  <si>
    <t>1식</t>
    <phoneticPr fontId="5" type="noConversion"/>
  </si>
  <si>
    <t>건축공사 기성금(건축설비 노무비 3차)</t>
  </si>
  <si>
    <t>건축공사 준공금</t>
    <phoneticPr fontId="5" type="noConversion"/>
  </si>
  <si>
    <t>통신공사</t>
    <phoneticPr fontId="5" type="noConversion"/>
  </si>
  <si>
    <t>1식</t>
    <phoneticPr fontId="5" type="noConversion"/>
  </si>
  <si>
    <t>1대</t>
    <phoneticPr fontId="5" type="noConversion"/>
  </si>
  <si>
    <t>테이블기물 및 유텐실</t>
    <phoneticPr fontId="5" type="noConversion"/>
  </si>
  <si>
    <t>보일러</t>
    <phoneticPr fontId="5" type="noConversion"/>
  </si>
  <si>
    <t>오폐수처리시설</t>
    <phoneticPr fontId="5" type="noConversion"/>
  </si>
  <si>
    <t>덕트설치</t>
    <phoneticPr fontId="5" type="noConversion"/>
  </si>
  <si>
    <t>한전인입금</t>
    <phoneticPr fontId="5" type="noConversion"/>
  </si>
  <si>
    <t>전기공사</t>
    <phoneticPr fontId="5" type="noConversion"/>
  </si>
  <si>
    <t>냉동창고</t>
    <phoneticPr fontId="5" type="noConversion"/>
  </si>
  <si>
    <t>에어컨</t>
    <phoneticPr fontId="5" type="noConversion"/>
  </si>
  <si>
    <t>가스시설</t>
    <phoneticPr fontId="5" type="noConversion"/>
  </si>
  <si>
    <t>플륨관 및 도수로공사</t>
    <phoneticPr fontId="5" type="noConversion"/>
  </si>
  <si>
    <t>비고</t>
    <phoneticPr fontId="5" type="noConversion"/>
  </si>
  <si>
    <t>1식</t>
    <phoneticPr fontId="5" type="noConversion"/>
  </si>
  <si>
    <t>요리체험실 주방기구 설치</t>
    <phoneticPr fontId="5" type="noConversion"/>
  </si>
  <si>
    <t>석축용 돌축대</t>
    <phoneticPr fontId="5" type="noConversion"/>
  </si>
  <si>
    <t>기능성 특수희귀채소 클러스터 조성 완료내역</t>
    <phoneticPr fontId="5" type="noConversion"/>
  </si>
  <si>
    <t xml:space="preserve"> ○ 사업자(공동체)명 : 해오름영농조합법인 (대표 최종섭  ☎010-8249-4045) 
 ○ 참여농가수 : 20호
 ○ 사업장 위치 : 경북 봉화군 물야면 문수로 574-43
 ○ 사업규모 : 부지 17,087㎡ / 건축 561.59㎡ / 기계장비 등
 ○ 주요사업내용
    - 건축부문 : 저온저장고 2동 66㎡, 전처리 시설 및 농산물 집하창고 증축 165㎡, 요리체험실 및 식당 330.59㎡ 등
    - 기계설비 : 세척기 외 4종, 요리실습체험 설비, 식당기물 및 인테리어 등</t>
    <phoneticPr fontId="5" type="noConversion"/>
  </si>
  <si>
    <t>기능성 특수희귀채소 클러스터 정산내역</t>
    <phoneticPr fontId="5" type="noConversion"/>
  </si>
  <si>
    <t>건축
부문</t>
    <phoneticPr fontId="5" type="noConversion"/>
  </si>
  <si>
    <t>건축
부문</t>
    <phoneticPr fontId="5" type="noConversion"/>
  </si>
  <si>
    <t>1식</t>
    <phoneticPr fontId="5" type="noConversion"/>
  </si>
  <si>
    <t>지출일자</t>
    <phoneticPr fontId="5" type="noConversion"/>
  </si>
  <si>
    <t>2017. 09. 13.</t>
    <phoneticPr fontId="5" type="noConversion"/>
  </si>
  <si>
    <t>2017. 06. 29.</t>
    <phoneticPr fontId="5" type="noConversion"/>
  </si>
  <si>
    <t>2017. 04. 24</t>
    <phoneticPr fontId="5" type="noConversion"/>
  </si>
  <si>
    <t>2017. 05. 18.</t>
    <phoneticPr fontId="5" type="noConversion"/>
  </si>
  <si>
    <t>2017. 06. 29.</t>
    <phoneticPr fontId="5" type="noConversion"/>
  </si>
  <si>
    <t>2017. 08. 03.</t>
    <phoneticPr fontId="5" type="noConversion"/>
  </si>
  <si>
    <t>2017. 10. 11.</t>
    <phoneticPr fontId="5" type="noConversion"/>
  </si>
  <si>
    <t>2017. 12. 13.</t>
    <phoneticPr fontId="5" type="noConversion"/>
  </si>
  <si>
    <t>기계
설비</t>
  </si>
  <si>
    <t>통신공사</t>
  </si>
  <si>
    <t>1식</t>
  </si>
  <si>
    <t>전기공사</t>
  </si>
  <si>
    <t>오폐수처리시설</t>
  </si>
  <si>
    <t>석축용 돌축대</t>
  </si>
  <si>
    <t>냉동창고</t>
  </si>
  <si>
    <t>플륨관 및 도수로공사</t>
  </si>
  <si>
    <t>의자구입</t>
  </si>
  <si>
    <t>240개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</si>
</sst>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rgb="FF000000"/>
      <name val="굴림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  <font>
      <sz val="12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25" xfId="0" applyNumberFormat="1" applyFont="1" applyBorder="1" applyAlignment="1">
      <alignment horizontal="center" vertical="center" wrapText="1"/>
    </xf>
    <xf numFmtId="0" fontId="0" fillId="2" borderId="34" xfId="0" applyFill="1" applyBorder="1" applyAlignment="1">
      <alignment vertical="center" wrapText="1"/>
    </xf>
    <xf numFmtId="9" fontId="8" fillId="2" borderId="34" xfId="0" applyNumberFormat="1" applyFont="1" applyFill="1" applyBorder="1" applyAlignment="1">
      <alignment horizontal="center" vertical="center" wrapText="1"/>
    </xf>
    <xf numFmtId="9" fontId="8" fillId="2" borderId="35" xfId="0" applyNumberFormat="1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2" fillId="3" borderId="3" xfId="0" applyNumberFormat="1" applyFont="1" applyFill="1" applyBorder="1" applyAlignment="1">
      <alignment horizontal="right" vertical="center" wrapText="1"/>
    </xf>
    <xf numFmtId="3" fontId="4" fillId="3" borderId="4" xfId="0" applyNumberFormat="1" applyFont="1" applyFill="1" applyBorder="1" applyAlignment="1">
      <alignment horizontal="right" vertical="center" wrapText="1"/>
    </xf>
    <xf numFmtId="3" fontId="2" fillId="3" borderId="6" xfId="0" applyNumberFormat="1" applyFont="1" applyFill="1" applyBorder="1" applyAlignment="1">
      <alignment horizontal="right" vertical="center" wrapText="1"/>
    </xf>
    <xf numFmtId="3" fontId="4" fillId="3" borderId="2" xfId="0" applyNumberFormat="1" applyFont="1" applyFill="1" applyBorder="1" applyAlignment="1">
      <alignment horizontal="righ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4" fillId="3" borderId="6" xfId="0" applyNumberFormat="1" applyFont="1" applyFill="1" applyBorder="1" applyAlignment="1">
      <alignment horizontal="right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left" vertical="center" wrapText="1"/>
    </xf>
    <xf numFmtId="3" fontId="4" fillId="3" borderId="21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2" fillId="3" borderId="20" xfId="0" applyNumberFormat="1" applyFont="1" applyFill="1" applyBorder="1" applyAlignment="1">
      <alignment horizontal="right" vertical="center" wrapText="1"/>
    </xf>
    <xf numFmtId="3" fontId="4" fillId="3" borderId="19" xfId="0" applyNumberFormat="1" applyFont="1" applyFill="1" applyBorder="1" applyAlignment="1">
      <alignment horizontal="right" vertical="center" wrapText="1"/>
    </xf>
    <xf numFmtId="3" fontId="4" fillId="3" borderId="20" xfId="0" applyNumberFormat="1" applyFont="1" applyFill="1" applyBorder="1" applyAlignment="1">
      <alignment horizontal="right" vertical="center" wrapText="1"/>
    </xf>
    <xf numFmtId="3" fontId="4" fillId="3" borderId="22" xfId="0" applyNumberFormat="1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 wrapText="1"/>
    </xf>
    <xf numFmtId="3" fontId="2" fillId="3" borderId="8" xfId="0" applyNumberFormat="1" applyFont="1" applyFill="1" applyBorder="1" applyAlignment="1">
      <alignment horizontal="right" vertical="center" wrapText="1"/>
    </xf>
    <xf numFmtId="0" fontId="3" fillId="3" borderId="28" xfId="0" applyFont="1" applyFill="1" applyBorder="1" applyAlignment="1">
      <alignment horizontal="left" vertical="center" wrapText="1"/>
    </xf>
    <xf numFmtId="0" fontId="4" fillId="3" borderId="28" xfId="0" applyFont="1" applyFill="1" applyBorder="1" applyAlignment="1">
      <alignment horizontal="center" vertical="center" wrapText="1"/>
    </xf>
    <xf numFmtId="3" fontId="2" fillId="3" borderId="29" xfId="0" applyNumberFormat="1" applyFont="1" applyFill="1" applyBorder="1" applyAlignment="1">
      <alignment horizontal="right" vertical="center" wrapText="1"/>
    </xf>
    <xf numFmtId="3" fontId="4" fillId="3" borderId="28" xfId="0" applyNumberFormat="1" applyFont="1" applyFill="1" applyBorder="1" applyAlignment="1">
      <alignment horizontal="right" vertical="center" wrapText="1"/>
    </xf>
    <xf numFmtId="3" fontId="4" fillId="3" borderId="29" xfId="0" applyNumberFormat="1" applyFont="1" applyFill="1" applyBorder="1" applyAlignment="1">
      <alignment horizontal="right" vertical="center" wrapText="1"/>
    </xf>
    <xf numFmtId="0" fontId="3" fillId="3" borderId="3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2" fillId="3" borderId="3" xfId="0" applyNumberFormat="1" applyFont="1" applyFill="1" applyBorder="1" applyAlignment="1">
      <alignment horizontal="right" vertical="center" wrapText="1"/>
    </xf>
    <xf numFmtId="3" fontId="4" fillId="3" borderId="4" xfId="0" applyNumberFormat="1" applyFont="1" applyFill="1" applyBorder="1" applyAlignment="1">
      <alignment horizontal="right" vertical="center" wrapText="1"/>
    </xf>
    <xf numFmtId="3" fontId="2" fillId="3" borderId="6" xfId="0" applyNumberFormat="1" applyFont="1" applyFill="1" applyBorder="1" applyAlignment="1">
      <alignment horizontal="right" vertical="center" wrapText="1"/>
    </xf>
    <xf numFmtId="3" fontId="4" fillId="3" borderId="2" xfId="0" applyNumberFormat="1" applyFont="1" applyFill="1" applyBorder="1" applyAlignment="1">
      <alignment horizontal="righ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4" fillId="3" borderId="6" xfId="0" applyNumberFormat="1" applyFont="1" applyFill="1" applyBorder="1" applyAlignment="1">
      <alignment horizontal="right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left" vertical="center" wrapText="1"/>
    </xf>
    <xf numFmtId="3" fontId="4" fillId="3" borderId="21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2" fillId="3" borderId="20" xfId="0" applyNumberFormat="1" applyFont="1" applyFill="1" applyBorder="1" applyAlignment="1">
      <alignment horizontal="right" vertical="center" wrapText="1"/>
    </xf>
    <xf numFmtId="3" fontId="4" fillId="3" borderId="19" xfId="0" applyNumberFormat="1" applyFont="1" applyFill="1" applyBorder="1" applyAlignment="1">
      <alignment horizontal="right" vertical="center" wrapText="1"/>
    </xf>
    <xf numFmtId="3" fontId="4" fillId="3" borderId="20" xfId="0" applyNumberFormat="1" applyFont="1" applyFill="1" applyBorder="1" applyAlignment="1">
      <alignment horizontal="right" vertical="center" wrapText="1"/>
    </xf>
    <xf numFmtId="3" fontId="4" fillId="3" borderId="22" xfId="0" applyNumberFormat="1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 wrapText="1"/>
    </xf>
    <xf numFmtId="3" fontId="2" fillId="3" borderId="8" xfId="0" applyNumberFormat="1" applyFont="1" applyFill="1" applyBorder="1" applyAlignment="1">
      <alignment horizontal="right" vertical="center" wrapText="1"/>
    </xf>
    <xf numFmtId="3" fontId="4" fillId="3" borderId="25" xfId="0" applyNumberFormat="1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left" vertical="center" wrapText="1"/>
    </xf>
    <xf numFmtId="0" fontId="4" fillId="3" borderId="28" xfId="0" applyFont="1" applyFill="1" applyBorder="1" applyAlignment="1">
      <alignment horizontal="center" vertical="center" wrapText="1"/>
    </xf>
    <xf numFmtId="3" fontId="2" fillId="3" borderId="29" xfId="0" applyNumberFormat="1" applyFont="1" applyFill="1" applyBorder="1" applyAlignment="1">
      <alignment horizontal="right" vertical="center" wrapText="1"/>
    </xf>
    <xf numFmtId="0" fontId="3" fillId="3" borderId="3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3" fontId="2" fillId="3" borderId="3" xfId="0" applyNumberFormat="1" applyFont="1" applyFill="1" applyBorder="1" applyAlignment="1">
      <alignment horizontal="right" vertical="center" wrapText="1"/>
    </xf>
    <xf numFmtId="3" fontId="4" fillId="3" borderId="4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3" fontId="4" fillId="3" borderId="21" xfId="0" applyNumberFormat="1" applyFont="1" applyFill="1" applyBorder="1" applyAlignment="1">
      <alignment horizontal="center" vertical="center" wrapText="1"/>
    </xf>
    <xf numFmtId="3" fontId="4" fillId="3" borderId="4" xfId="0" applyNumberFormat="1" applyFont="1" applyFill="1" applyBorder="1" applyAlignment="1">
      <alignment horizontal="right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3" fontId="4" fillId="3" borderId="4" xfId="0" applyNumberFormat="1" applyFont="1" applyFill="1" applyBorder="1" applyAlignment="1">
      <alignment horizontal="right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left" vertical="center" wrapText="1"/>
    </xf>
    <xf numFmtId="3" fontId="2" fillId="3" borderId="3" xfId="0" applyNumberFormat="1" applyFont="1" applyFill="1" applyBorder="1" applyAlignment="1">
      <alignment horizontal="right" vertical="center" wrapText="1"/>
    </xf>
    <xf numFmtId="3" fontId="4" fillId="3" borderId="4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4" fillId="3" borderId="3" xfId="0" applyNumberFormat="1" applyFont="1" applyFill="1" applyBorder="1" applyAlignment="1">
      <alignment horizontal="right" vertical="center" wrapText="1"/>
    </xf>
    <xf numFmtId="3" fontId="4" fillId="3" borderId="2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35"/>
  <sheetViews>
    <sheetView topLeftCell="A13" zoomScaleNormal="100" workbookViewId="0">
      <selection activeCell="D26" sqref="D26"/>
    </sheetView>
  </sheetViews>
  <sheetFormatPr defaultRowHeight="16.5" x14ac:dyDescent="0.3"/>
  <cols>
    <col min="1" max="8" width="14.25" customWidth="1"/>
    <col min="9" max="9" width="14.25" style="2" customWidth="1"/>
  </cols>
  <sheetData>
    <row r="2" spans="1:9" ht="33.75" customHeight="1" x14ac:dyDescent="0.3">
      <c r="A2" s="72" t="s">
        <v>42</v>
      </c>
      <c r="B2" s="72"/>
      <c r="C2" s="72"/>
      <c r="D2" s="72"/>
      <c r="E2" s="72"/>
      <c r="F2" s="72"/>
      <c r="G2" s="72"/>
      <c r="H2" s="72"/>
      <c r="I2" s="1"/>
    </row>
    <row r="3" spans="1:9" ht="104.25" customHeight="1" x14ac:dyDescent="0.3">
      <c r="A3" s="83" t="s">
        <v>43</v>
      </c>
      <c r="B3" s="83"/>
      <c r="C3" s="83"/>
      <c r="D3" s="83"/>
      <c r="E3" s="83"/>
      <c r="F3" s="83"/>
      <c r="G3" s="83"/>
      <c r="H3" s="83"/>
      <c r="I3" s="83"/>
    </row>
    <row r="4" spans="1:9" ht="22.5" customHeight="1" thickBot="1" x14ac:dyDescent="0.35"/>
    <row r="5" spans="1:9" ht="22.5" customHeight="1" x14ac:dyDescent="0.3">
      <c r="A5" s="73" t="s">
        <v>0</v>
      </c>
      <c r="B5" s="74"/>
      <c r="C5" s="19" t="s">
        <v>1</v>
      </c>
      <c r="D5" s="79" t="s">
        <v>10</v>
      </c>
      <c r="E5" s="80"/>
      <c r="F5" s="80"/>
      <c r="G5" s="80"/>
      <c r="H5" s="80"/>
      <c r="I5" s="86" t="s">
        <v>48</v>
      </c>
    </row>
    <row r="6" spans="1:9" ht="22.5" customHeight="1" x14ac:dyDescent="0.3">
      <c r="A6" s="75"/>
      <c r="B6" s="76"/>
      <c r="C6" s="11" t="s">
        <v>9</v>
      </c>
      <c r="D6" s="81" t="s">
        <v>2</v>
      </c>
      <c r="E6" s="40" t="s">
        <v>3</v>
      </c>
      <c r="F6" s="40" t="s">
        <v>4</v>
      </c>
      <c r="G6" s="40" t="s">
        <v>5</v>
      </c>
      <c r="H6" s="20" t="s">
        <v>6</v>
      </c>
      <c r="I6" s="87"/>
    </row>
    <row r="7" spans="1:9" ht="22.5" customHeight="1" thickBot="1" x14ac:dyDescent="0.35">
      <c r="A7" s="77"/>
      <c r="B7" s="78"/>
      <c r="C7" s="7"/>
      <c r="D7" s="82"/>
      <c r="E7" s="8">
        <v>0.5</v>
      </c>
      <c r="F7" s="8">
        <v>0.09</v>
      </c>
      <c r="G7" s="8">
        <v>0.21</v>
      </c>
      <c r="H7" s="9">
        <v>0.2</v>
      </c>
      <c r="I7" s="88"/>
    </row>
    <row r="8" spans="1:9" ht="29.25" customHeight="1" thickTop="1" x14ac:dyDescent="0.3">
      <c r="A8" s="70" t="s">
        <v>7</v>
      </c>
      <c r="B8" s="71"/>
      <c r="C8" s="4" t="s">
        <v>8</v>
      </c>
      <c r="D8" s="5">
        <f>SUM(D9:D31)</f>
        <v>1004095540</v>
      </c>
      <c r="E8" s="5">
        <f>SUM(E9:E31)</f>
        <v>500000000</v>
      </c>
      <c r="F8" s="5">
        <f>SUM(F9:F31)</f>
        <v>90000000</v>
      </c>
      <c r="G8" s="5">
        <f>SUM(G9:G31)</f>
        <v>210000000</v>
      </c>
      <c r="H8" s="5">
        <f>SUM(H9:H31)</f>
        <v>204095540</v>
      </c>
      <c r="I8" s="6"/>
    </row>
    <row r="9" spans="1:9" ht="29.25" customHeight="1" x14ac:dyDescent="0.3">
      <c r="A9" s="84" t="s">
        <v>45</v>
      </c>
      <c r="B9" s="24" t="s">
        <v>12</v>
      </c>
      <c r="C9" s="23" t="s">
        <v>11</v>
      </c>
      <c r="D9" s="16">
        <v>26400000</v>
      </c>
      <c r="E9" s="17">
        <f t="shared" ref="E9:E13" si="0">D9*0.5</f>
        <v>13200000</v>
      </c>
      <c r="F9" s="17">
        <f t="shared" ref="F9:F13" si="1">D9*0.09</f>
        <v>2376000</v>
      </c>
      <c r="G9" s="17">
        <f t="shared" ref="G9:G13" si="2">D9*0.21</f>
        <v>5544000</v>
      </c>
      <c r="H9" s="21">
        <f t="shared" ref="H9:H13" si="3">D9*0.2</f>
        <v>5280000</v>
      </c>
      <c r="I9" s="25" t="s">
        <v>51</v>
      </c>
    </row>
    <row r="10" spans="1:9" ht="29.25" customHeight="1" x14ac:dyDescent="0.3">
      <c r="A10" s="85"/>
      <c r="B10" s="24" t="s">
        <v>13</v>
      </c>
      <c r="C10" s="10" t="s">
        <v>14</v>
      </c>
      <c r="D10" s="14">
        <v>220000000</v>
      </c>
      <c r="E10" s="15">
        <f t="shared" si="0"/>
        <v>110000000</v>
      </c>
      <c r="F10" s="15">
        <f t="shared" si="1"/>
        <v>19800000</v>
      </c>
      <c r="G10" s="15">
        <f t="shared" si="2"/>
        <v>46200000</v>
      </c>
      <c r="H10" s="22">
        <f t="shared" si="3"/>
        <v>44000000</v>
      </c>
      <c r="I10" s="25" t="s">
        <v>52</v>
      </c>
    </row>
    <row r="11" spans="1:9" ht="29.25" customHeight="1" x14ac:dyDescent="0.3">
      <c r="A11" s="85"/>
      <c r="B11" s="24" t="s">
        <v>16</v>
      </c>
      <c r="C11" s="10" t="s">
        <v>15</v>
      </c>
      <c r="D11" s="14">
        <v>15697000</v>
      </c>
      <c r="E11" s="15">
        <f t="shared" si="0"/>
        <v>7848500</v>
      </c>
      <c r="F11" s="15">
        <f t="shared" si="1"/>
        <v>1412730</v>
      </c>
      <c r="G11" s="15">
        <f t="shared" si="2"/>
        <v>3296370</v>
      </c>
      <c r="H11" s="22">
        <f t="shared" si="3"/>
        <v>3139400</v>
      </c>
      <c r="I11" s="25" t="s">
        <v>53</v>
      </c>
    </row>
    <row r="12" spans="1:9" ht="29.25" customHeight="1" x14ac:dyDescent="0.3">
      <c r="A12" s="85"/>
      <c r="B12" s="24" t="s">
        <v>19</v>
      </c>
      <c r="C12" s="10" t="s">
        <v>15</v>
      </c>
      <c r="D12" s="14">
        <v>14459500</v>
      </c>
      <c r="E12" s="15">
        <f t="shared" si="0"/>
        <v>7229750</v>
      </c>
      <c r="F12" s="15">
        <f t="shared" si="1"/>
        <v>1301355</v>
      </c>
      <c r="G12" s="15">
        <f t="shared" si="2"/>
        <v>3036495</v>
      </c>
      <c r="H12" s="22">
        <f t="shared" si="3"/>
        <v>2891900</v>
      </c>
      <c r="I12" s="25" t="s">
        <v>54</v>
      </c>
    </row>
    <row r="13" spans="1:9" ht="29.25" customHeight="1" x14ac:dyDescent="0.3">
      <c r="A13" s="85"/>
      <c r="B13" s="24" t="s">
        <v>20</v>
      </c>
      <c r="C13" s="10" t="s">
        <v>15</v>
      </c>
      <c r="D13" s="14">
        <v>75328000</v>
      </c>
      <c r="E13" s="15">
        <f t="shared" si="0"/>
        <v>37664000</v>
      </c>
      <c r="F13" s="15">
        <f t="shared" si="1"/>
        <v>6779520</v>
      </c>
      <c r="G13" s="15">
        <f t="shared" si="2"/>
        <v>15818880</v>
      </c>
      <c r="H13" s="22">
        <f t="shared" si="3"/>
        <v>15065600</v>
      </c>
      <c r="I13" s="25" t="s">
        <v>49</v>
      </c>
    </row>
    <row r="14" spans="1:9" ht="29.25" customHeight="1" x14ac:dyDescent="0.3">
      <c r="A14" s="85"/>
      <c r="B14" s="24" t="s">
        <v>21</v>
      </c>
      <c r="C14" s="10" t="s">
        <v>22</v>
      </c>
      <c r="D14" s="14">
        <v>21565500</v>
      </c>
      <c r="E14" s="15">
        <f t="shared" ref="E14:E20" si="4">D14*0.5</f>
        <v>10782750</v>
      </c>
      <c r="F14" s="15">
        <f t="shared" ref="F14:F20" si="5">D14*0.09</f>
        <v>1940895</v>
      </c>
      <c r="G14" s="15">
        <f t="shared" ref="G14:G20" si="6">D14*0.21</f>
        <v>4528755</v>
      </c>
      <c r="H14" s="22">
        <f t="shared" ref="H14:H20" si="7">D14*0.2</f>
        <v>4313100</v>
      </c>
      <c r="I14" s="25" t="s">
        <v>49</v>
      </c>
    </row>
    <row r="15" spans="1:9" ht="29.25" customHeight="1" x14ac:dyDescent="0.3">
      <c r="A15" s="85"/>
      <c r="B15" s="24" t="s">
        <v>23</v>
      </c>
      <c r="C15" s="10" t="s">
        <v>22</v>
      </c>
      <c r="D15" s="16">
        <v>25437500</v>
      </c>
      <c r="E15" s="17">
        <f t="shared" si="4"/>
        <v>12718750</v>
      </c>
      <c r="F15" s="17">
        <f t="shared" si="5"/>
        <v>2289375</v>
      </c>
      <c r="G15" s="17">
        <f t="shared" si="6"/>
        <v>5341875</v>
      </c>
      <c r="H15" s="21">
        <f t="shared" si="7"/>
        <v>5087500</v>
      </c>
      <c r="I15" s="25" t="s">
        <v>55</v>
      </c>
    </row>
    <row r="16" spans="1:9" ht="29.25" customHeight="1" x14ac:dyDescent="0.3">
      <c r="A16" s="85"/>
      <c r="B16" s="24" t="s">
        <v>24</v>
      </c>
      <c r="C16" s="23" t="s">
        <v>39</v>
      </c>
      <c r="D16" s="16">
        <v>321359500</v>
      </c>
      <c r="E16" s="17">
        <f t="shared" si="4"/>
        <v>160679750</v>
      </c>
      <c r="F16" s="17">
        <f t="shared" si="5"/>
        <v>28922355</v>
      </c>
      <c r="G16" s="17">
        <f t="shared" si="6"/>
        <v>67485495</v>
      </c>
      <c r="H16" s="21">
        <f t="shared" si="7"/>
        <v>64271900</v>
      </c>
      <c r="I16" s="25" t="s">
        <v>56</v>
      </c>
    </row>
    <row r="17" spans="1:9" ht="29.25" customHeight="1" x14ac:dyDescent="0.3">
      <c r="A17" s="85"/>
      <c r="B17" s="24" t="s">
        <v>17</v>
      </c>
      <c r="C17" s="10" t="s">
        <v>18</v>
      </c>
      <c r="D17" s="14">
        <v>7557000</v>
      </c>
      <c r="E17" s="15">
        <f t="shared" si="4"/>
        <v>3778500</v>
      </c>
      <c r="F17" s="15">
        <f t="shared" si="5"/>
        <v>680130</v>
      </c>
      <c r="G17" s="15">
        <f t="shared" si="6"/>
        <v>1586970</v>
      </c>
      <c r="H17" s="22">
        <f t="shared" si="7"/>
        <v>1511400</v>
      </c>
      <c r="I17" s="25" t="s">
        <v>50</v>
      </c>
    </row>
    <row r="18" spans="1:9" ht="29.25" customHeight="1" x14ac:dyDescent="0.3">
      <c r="A18" s="85"/>
      <c r="B18" s="18" t="s">
        <v>25</v>
      </c>
      <c r="C18" s="13" t="s">
        <v>26</v>
      </c>
      <c r="D18" s="14">
        <v>3580000</v>
      </c>
      <c r="E18" s="15">
        <f t="shared" si="4"/>
        <v>1790000</v>
      </c>
      <c r="F18" s="15">
        <f t="shared" si="5"/>
        <v>322200</v>
      </c>
      <c r="G18" s="15">
        <f t="shared" si="6"/>
        <v>751800</v>
      </c>
      <c r="H18" s="22">
        <f t="shared" si="7"/>
        <v>716000</v>
      </c>
      <c r="I18" s="25" t="s">
        <v>56</v>
      </c>
    </row>
    <row r="19" spans="1:9" ht="29.25" customHeight="1" x14ac:dyDescent="0.3">
      <c r="A19" s="85"/>
      <c r="B19" s="12" t="s">
        <v>33</v>
      </c>
      <c r="C19" s="13" t="s">
        <v>26</v>
      </c>
      <c r="D19" s="14">
        <v>37043000</v>
      </c>
      <c r="E19" s="15">
        <f t="shared" si="4"/>
        <v>18521500</v>
      </c>
      <c r="F19" s="15">
        <f t="shared" si="5"/>
        <v>3333870</v>
      </c>
      <c r="G19" s="15">
        <f t="shared" si="6"/>
        <v>7779030</v>
      </c>
      <c r="H19" s="22">
        <f t="shared" si="7"/>
        <v>7408600</v>
      </c>
      <c r="I19" s="25" t="s">
        <v>56</v>
      </c>
    </row>
    <row r="20" spans="1:9" ht="33.75" customHeight="1" x14ac:dyDescent="0.3">
      <c r="A20" s="85"/>
      <c r="B20" s="34" t="s">
        <v>30</v>
      </c>
      <c r="C20" s="35" t="s">
        <v>26</v>
      </c>
      <c r="D20" s="36">
        <v>3900000</v>
      </c>
      <c r="E20" s="37">
        <f t="shared" si="4"/>
        <v>1950000</v>
      </c>
      <c r="F20" s="37">
        <f t="shared" si="5"/>
        <v>351000</v>
      </c>
      <c r="G20" s="37">
        <f t="shared" si="6"/>
        <v>819000</v>
      </c>
      <c r="H20" s="38">
        <f t="shared" si="7"/>
        <v>780000</v>
      </c>
      <c r="I20" s="25" t="s">
        <v>56</v>
      </c>
    </row>
    <row r="21" spans="1:9" ht="27" customHeight="1" x14ac:dyDescent="0.3">
      <c r="A21" s="85"/>
      <c r="B21" s="39" t="s">
        <v>41</v>
      </c>
      <c r="C21" s="32" t="s">
        <v>26</v>
      </c>
      <c r="D21" s="33">
        <v>30828000</v>
      </c>
      <c r="E21" s="37">
        <f t="shared" ref="E21:E22" si="8">D21*0.5</f>
        <v>15414000</v>
      </c>
      <c r="F21" s="37">
        <f t="shared" ref="F21:F22" si="9">D21*0.09</f>
        <v>2774520</v>
      </c>
      <c r="G21" s="37">
        <f t="shared" ref="G21:G22" si="10">D21*0.21</f>
        <v>6473880</v>
      </c>
      <c r="H21" s="38">
        <f t="shared" ref="H21:H22" si="11">D21*0.2</f>
        <v>6165600</v>
      </c>
      <c r="I21" s="25" t="s">
        <v>56</v>
      </c>
    </row>
    <row r="22" spans="1:9" ht="29.25" customHeight="1" x14ac:dyDescent="0.3">
      <c r="A22" s="85"/>
      <c r="B22" s="12" t="s">
        <v>34</v>
      </c>
      <c r="C22" s="13" t="s">
        <v>26</v>
      </c>
      <c r="D22" s="14">
        <v>19206000</v>
      </c>
      <c r="E22" s="37">
        <f t="shared" si="8"/>
        <v>9603000</v>
      </c>
      <c r="F22" s="37">
        <f t="shared" si="9"/>
        <v>1728540</v>
      </c>
      <c r="G22" s="37">
        <f t="shared" si="10"/>
        <v>4033260</v>
      </c>
      <c r="H22" s="38">
        <f t="shared" si="11"/>
        <v>3841200</v>
      </c>
      <c r="I22" s="25" t="s">
        <v>56</v>
      </c>
    </row>
    <row r="23" spans="1:9" ht="29.25" customHeight="1" x14ac:dyDescent="0.3">
      <c r="A23" s="70"/>
      <c r="B23" s="12" t="s">
        <v>37</v>
      </c>
      <c r="C23" s="13" t="s">
        <v>26</v>
      </c>
      <c r="D23" s="14">
        <v>27901740</v>
      </c>
      <c r="E23" s="97">
        <v>12207100</v>
      </c>
      <c r="F23" s="97">
        <v>2197278</v>
      </c>
      <c r="G23" s="97">
        <v>5126982</v>
      </c>
      <c r="H23" s="98">
        <v>8370380</v>
      </c>
      <c r="I23" s="25" t="s">
        <v>56</v>
      </c>
    </row>
    <row r="24" spans="1:9" ht="29.25" customHeight="1" x14ac:dyDescent="0.3">
      <c r="A24" s="89" t="s">
        <v>57</v>
      </c>
      <c r="B24" s="12" t="s">
        <v>28</v>
      </c>
      <c r="C24" s="13" t="s">
        <v>26</v>
      </c>
      <c r="D24" s="14">
        <v>12000000</v>
      </c>
      <c r="E24" s="15">
        <f t="shared" ref="E24:E25" si="12">D24*0.5</f>
        <v>6000000</v>
      </c>
      <c r="F24" s="15">
        <f t="shared" ref="F24:F25" si="13">D24*0.09</f>
        <v>1080000</v>
      </c>
      <c r="G24" s="15">
        <f t="shared" ref="G24:G25" si="14">D24*0.21</f>
        <v>2520000</v>
      </c>
      <c r="H24" s="22">
        <f t="shared" ref="H24:H25" si="15">D24*0.2</f>
        <v>2400000</v>
      </c>
      <c r="I24" s="25" t="s">
        <v>56</v>
      </c>
    </row>
    <row r="25" spans="1:9" ht="29.25" customHeight="1" x14ac:dyDescent="0.3">
      <c r="A25" s="89"/>
      <c r="B25" s="12" t="s">
        <v>31</v>
      </c>
      <c r="C25" s="13" t="s">
        <v>26</v>
      </c>
      <c r="D25" s="14">
        <v>6688000</v>
      </c>
      <c r="E25" s="15">
        <f t="shared" si="12"/>
        <v>3344000</v>
      </c>
      <c r="F25" s="15">
        <f t="shared" si="13"/>
        <v>601920</v>
      </c>
      <c r="G25" s="15">
        <f t="shared" si="14"/>
        <v>1404480</v>
      </c>
      <c r="H25" s="22">
        <f t="shared" si="15"/>
        <v>1337600</v>
      </c>
      <c r="I25" s="25" t="s">
        <v>56</v>
      </c>
    </row>
    <row r="26" spans="1:9" ht="29.25" customHeight="1" x14ac:dyDescent="0.3">
      <c r="A26" s="89"/>
      <c r="B26" s="12" t="s">
        <v>32</v>
      </c>
      <c r="C26" s="13" t="s">
        <v>15</v>
      </c>
      <c r="D26" s="14">
        <v>11605000</v>
      </c>
      <c r="E26" s="15">
        <f t="shared" ref="E26:E30" si="16">D26*0.5</f>
        <v>5802500</v>
      </c>
      <c r="F26" s="15">
        <f t="shared" ref="F26:F30" si="17">D26*0.09</f>
        <v>1044450</v>
      </c>
      <c r="G26" s="15">
        <f t="shared" ref="G26:G30" si="18">D26*0.21</f>
        <v>2437050</v>
      </c>
      <c r="H26" s="22">
        <f t="shared" ref="H26:H30" si="19">D26*0.2</f>
        <v>2321000</v>
      </c>
      <c r="I26" s="25" t="s">
        <v>56</v>
      </c>
    </row>
    <row r="27" spans="1:9" ht="29.25" customHeight="1" x14ac:dyDescent="0.3">
      <c r="A27" s="89"/>
      <c r="B27" s="12" t="s">
        <v>35</v>
      </c>
      <c r="C27" s="13" t="s">
        <v>26</v>
      </c>
      <c r="D27" s="14">
        <v>14814800</v>
      </c>
      <c r="E27" s="15">
        <f t="shared" si="16"/>
        <v>7407400</v>
      </c>
      <c r="F27" s="15">
        <f t="shared" si="17"/>
        <v>1333332</v>
      </c>
      <c r="G27" s="15">
        <f t="shared" si="18"/>
        <v>3111108</v>
      </c>
      <c r="H27" s="22">
        <f t="shared" si="19"/>
        <v>2962960</v>
      </c>
      <c r="I27" s="25" t="s">
        <v>56</v>
      </c>
    </row>
    <row r="28" spans="1:9" ht="29.25" customHeight="1" x14ac:dyDescent="0.3">
      <c r="A28" s="89"/>
      <c r="B28" s="12" t="s">
        <v>29</v>
      </c>
      <c r="C28" s="13" t="s">
        <v>27</v>
      </c>
      <c r="D28" s="14">
        <v>1890000</v>
      </c>
      <c r="E28" s="15">
        <f t="shared" ref="E28" si="20">D28*0.5</f>
        <v>945000</v>
      </c>
      <c r="F28" s="15">
        <f t="shared" ref="F28" si="21">D28*0.09</f>
        <v>170100</v>
      </c>
      <c r="G28" s="15">
        <f t="shared" ref="G28" si="22">D28*0.21</f>
        <v>396900</v>
      </c>
      <c r="H28" s="22">
        <f t="shared" ref="H28" si="23">D28*0.2</f>
        <v>378000</v>
      </c>
      <c r="I28" s="25" t="s">
        <v>56</v>
      </c>
    </row>
    <row r="29" spans="1:9" ht="29.25" customHeight="1" x14ac:dyDescent="0.3">
      <c r="A29" s="89"/>
      <c r="B29" s="91" t="s">
        <v>65</v>
      </c>
      <c r="C29" s="94" t="s">
        <v>66</v>
      </c>
      <c r="D29" s="92">
        <v>3600000</v>
      </c>
      <c r="E29" s="93">
        <v>1496000</v>
      </c>
      <c r="F29" s="93">
        <v>269280</v>
      </c>
      <c r="G29" s="93">
        <v>628320</v>
      </c>
      <c r="H29" s="95">
        <v>1206400</v>
      </c>
      <c r="I29" s="96" t="s">
        <v>56</v>
      </c>
    </row>
    <row r="30" spans="1:9" ht="29.25" customHeight="1" x14ac:dyDescent="0.3">
      <c r="A30" s="89"/>
      <c r="B30" s="12" t="s">
        <v>36</v>
      </c>
      <c r="C30" s="13" t="s">
        <v>26</v>
      </c>
      <c r="D30" s="14">
        <v>3300000</v>
      </c>
      <c r="E30" s="15">
        <f t="shared" si="16"/>
        <v>1650000</v>
      </c>
      <c r="F30" s="15">
        <f t="shared" si="17"/>
        <v>297000</v>
      </c>
      <c r="G30" s="15">
        <f t="shared" si="18"/>
        <v>693000</v>
      </c>
      <c r="H30" s="22">
        <f t="shared" si="19"/>
        <v>660000</v>
      </c>
      <c r="I30" s="25" t="s">
        <v>56</v>
      </c>
    </row>
    <row r="31" spans="1:9" ht="29.25" customHeight="1" thickBot="1" x14ac:dyDescent="0.35">
      <c r="A31" s="90"/>
      <c r="B31" s="31" t="s">
        <v>40</v>
      </c>
      <c r="C31" s="26" t="s">
        <v>15</v>
      </c>
      <c r="D31" s="27">
        <v>99935000</v>
      </c>
      <c r="E31" s="28">
        <f t="shared" ref="E31" si="24">D31*0.5</f>
        <v>49967500</v>
      </c>
      <c r="F31" s="28">
        <f t="shared" ref="F31" si="25">D31*0.09</f>
        <v>8994150</v>
      </c>
      <c r="G31" s="28">
        <f t="shared" ref="G31" si="26">D31*0.21</f>
        <v>20986350</v>
      </c>
      <c r="H31" s="29">
        <f t="shared" ref="H31" si="27">D31*0.2</f>
        <v>19987000</v>
      </c>
      <c r="I31" s="30" t="s">
        <v>56</v>
      </c>
    </row>
    <row r="32" spans="1:9" ht="29.25" customHeight="1" x14ac:dyDescent="0.3"/>
    <row r="33" ht="29.25" customHeight="1" x14ac:dyDescent="0.3"/>
    <row r="34" ht="29.25" customHeight="1" x14ac:dyDescent="0.3"/>
    <row r="35" ht="29.25" customHeight="1" x14ac:dyDescent="0.3"/>
  </sheetData>
  <mergeCells count="9">
    <mergeCell ref="A9:A23"/>
    <mergeCell ref="I5:I7"/>
    <mergeCell ref="A24:A31"/>
    <mergeCell ref="A8:B8"/>
    <mergeCell ref="A2:H2"/>
    <mergeCell ref="A5:B7"/>
    <mergeCell ref="D5:H5"/>
    <mergeCell ref="D6:D7"/>
    <mergeCell ref="A3:I3"/>
  </mergeCells>
  <phoneticPr fontId="5" type="noConversion"/>
  <pageMargins left="0.7" right="0.7" top="0.75" bottom="0.75" header="0.3" footer="0.3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26"/>
  <sheetViews>
    <sheetView tabSelected="1" zoomScaleNormal="100" workbookViewId="0">
      <selection activeCell="D12" sqref="D12"/>
    </sheetView>
  </sheetViews>
  <sheetFormatPr defaultRowHeight="16.5" x14ac:dyDescent="0.3"/>
  <cols>
    <col min="1" max="1" width="14.25" customWidth="1"/>
    <col min="2" max="2" width="19.125" customWidth="1"/>
    <col min="3" max="8" width="14.25" customWidth="1"/>
    <col min="9" max="9" width="14.25" style="2" customWidth="1"/>
  </cols>
  <sheetData>
    <row r="2" spans="1:9" ht="33.75" customHeight="1" x14ac:dyDescent="0.3">
      <c r="A2" s="72" t="s">
        <v>44</v>
      </c>
      <c r="B2" s="72"/>
      <c r="C2" s="72"/>
      <c r="D2" s="72"/>
      <c r="E2" s="72"/>
      <c r="F2" s="72"/>
      <c r="G2" s="72"/>
      <c r="H2" s="72"/>
      <c r="I2" s="3"/>
    </row>
    <row r="3" spans="1:9" ht="22.5" customHeight="1" thickBot="1" x14ac:dyDescent="0.35"/>
    <row r="4" spans="1:9" ht="22.5" customHeight="1" x14ac:dyDescent="0.3">
      <c r="A4" s="73" t="s">
        <v>0</v>
      </c>
      <c r="B4" s="74"/>
      <c r="C4" s="49" t="s">
        <v>1</v>
      </c>
      <c r="D4" s="79" t="s">
        <v>10</v>
      </c>
      <c r="E4" s="80"/>
      <c r="F4" s="80"/>
      <c r="G4" s="80"/>
      <c r="H4" s="80"/>
      <c r="I4" s="86" t="s">
        <v>38</v>
      </c>
    </row>
    <row r="5" spans="1:9" ht="22.5" customHeight="1" x14ac:dyDescent="0.3">
      <c r="A5" s="75"/>
      <c r="B5" s="76"/>
      <c r="C5" s="41" t="s">
        <v>9</v>
      </c>
      <c r="D5" s="81" t="s">
        <v>2</v>
      </c>
      <c r="E5" s="69" t="s">
        <v>3</v>
      </c>
      <c r="F5" s="69" t="s">
        <v>4</v>
      </c>
      <c r="G5" s="69" t="s">
        <v>5</v>
      </c>
      <c r="H5" s="50" t="s">
        <v>6</v>
      </c>
      <c r="I5" s="87"/>
    </row>
    <row r="6" spans="1:9" ht="22.5" customHeight="1" thickBot="1" x14ac:dyDescent="0.35">
      <c r="A6" s="77"/>
      <c r="B6" s="78"/>
      <c r="C6" s="7"/>
      <c r="D6" s="82"/>
      <c r="E6" s="8">
        <v>0.5</v>
      </c>
      <c r="F6" s="8">
        <v>0.09</v>
      </c>
      <c r="G6" s="8">
        <v>0.21</v>
      </c>
      <c r="H6" s="9">
        <v>0.2</v>
      </c>
      <c r="I6" s="88"/>
    </row>
    <row r="7" spans="1:9" ht="21.75" customHeight="1" thickTop="1" x14ac:dyDescent="0.3">
      <c r="A7" s="70" t="s">
        <v>7</v>
      </c>
      <c r="B7" s="71"/>
      <c r="C7" s="4" t="s">
        <v>8</v>
      </c>
      <c r="D7" s="5">
        <f>SUM(D8:D22)</f>
        <v>597651040</v>
      </c>
      <c r="E7" s="5">
        <f>SUM(E8:E22)</f>
        <v>296777750</v>
      </c>
      <c r="F7" s="5">
        <f>SUM(F8:F22)</f>
        <v>53419995</v>
      </c>
      <c r="G7" s="5">
        <f>SUM(G8:G22)</f>
        <v>124646655</v>
      </c>
      <c r="H7" s="5">
        <f>SUM(H8:H22)</f>
        <v>122806640</v>
      </c>
      <c r="I7" s="6"/>
    </row>
    <row r="8" spans="1:9" ht="21.75" customHeight="1" x14ac:dyDescent="0.3">
      <c r="A8" s="85" t="s">
        <v>46</v>
      </c>
      <c r="B8" s="54" t="s">
        <v>24</v>
      </c>
      <c r="C8" s="53" t="s">
        <v>39</v>
      </c>
      <c r="D8" s="46">
        <v>321359500</v>
      </c>
      <c r="E8" s="47">
        <f t="shared" ref="E8:E21" si="0">D8*0.5</f>
        <v>160679750</v>
      </c>
      <c r="F8" s="47">
        <f t="shared" ref="F8:F21" si="1">D8*0.09</f>
        <v>28922355</v>
      </c>
      <c r="G8" s="47">
        <f t="shared" ref="G8:G21" si="2">D8*0.21</f>
        <v>67485495</v>
      </c>
      <c r="H8" s="51">
        <f t="shared" ref="H8:H21" si="3">D8*0.2</f>
        <v>64271900</v>
      </c>
      <c r="I8" s="55"/>
    </row>
    <row r="9" spans="1:9" ht="21.75" customHeight="1" x14ac:dyDescent="0.3">
      <c r="A9" s="85"/>
      <c r="B9" s="48" t="s">
        <v>58</v>
      </c>
      <c r="C9" s="43" t="s">
        <v>59</v>
      </c>
      <c r="D9" s="44">
        <v>3580000</v>
      </c>
      <c r="E9" s="47">
        <f t="shared" ref="E9:E13" si="4">D9*0.5</f>
        <v>1790000</v>
      </c>
      <c r="F9" s="47">
        <f t="shared" ref="F9:F13" si="5">D9*0.09</f>
        <v>322200</v>
      </c>
      <c r="G9" s="47">
        <f t="shared" ref="G9:G13" si="6">D9*0.21</f>
        <v>751800</v>
      </c>
      <c r="H9" s="51">
        <f t="shared" ref="H9:H13" si="7">D9*0.2</f>
        <v>716000</v>
      </c>
      <c r="I9" s="55"/>
    </row>
    <row r="10" spans="1:9" ht="21.75" customHeight="1" x14ac:dyDescent="0.3">
      <c r="A10" s="85"/>
      <c r="B10" s="42" t="s">
        <v>60</v>
      </c>
      <c r="C10" s="43" t="s">
        <v>59</v>
      </c>
      <c r="D10" s="44">
        <v>37043000</v>
      </c>
      <c r="E10" s="47">
        <f t="shared" si="4"/>
        <v>18521500</v>
      </c>
      <c r="F10" s="47">
        <f t="shared" si="5"/>
        <v>3333870</v>
      </c>
      <c r="G10" s="47">
        <f t="shared" si="6"/>
        <v>7779030</v>
      </c>
      <c r="H10" s="51">
        <f t="shared" si="7"/>
        <v>7408600</v>
      </c>
      <c r="I10" s="55"/>
    </row>
    <row r="11" spans="1:9" ht="21.75" customHeight="1" x14ac:dyDescent="0.3">
      <c r="A11" s="85"/>
      <c r="B11" s="65" t="s">
        <v>61</v>
      </c>
      <c r="C11" s="66" t="s">
        <v>59</v>
      </c>
      <c r="D11" s="67">
        <v>3900000</v>
      </c>
      <c r="E11" s="47">
        <f t="shared" si="4"/>
        <v>1950000</v>
      </c>
      <c r="F11" s="47">
        <f t="shared" si="5"/>
        <v>351000</v>
      </c>
      <c r="G11" s="47">
        <f t="shared" si="6"/>
        <v>819000</v>
      </c>
      <c r="H11" s="51">
        <f t="shared" si="7"/>
        <v>780000</v>
      </c>
      <c r="I11" s="55"/>
    </row>
    <row r="12" spans="1:9" ht="21.75" customHeight="1" x14ac:dyDescent="0.3">
      <c r="A12" s="85"/>
      <c r="B12" s="68" t="s">
        <v>62</v>
      </c>
      <c r="C12" s="62" t="s">
        <v>59</v>
      </c>
      <c r="D12" s="63">
        <v>30828000</v>
      </c>
      <c r="E12" s="47">
        <f t="shared" si="4"/>
        <v>15414000</v>
      </c>
      <c r="F12" s="47">
        <f t="shared" si="5"/>
        <v>2774520</v>
      </c>
      <c r="G12" s="47">
        <f t="shared" si="6"/>
        <v>6473880</v>
      </c>
      <c r="H12" s="51">
        <f t="shared" si="7"/>
        <v>6165600</v>
      </c>
      <c r="I12" s="64"/>
    </row>
    <row r="13" spans="1:9" ht="21.75" customHeight="1" x14ac:dyDescent="0.3">
      <c r="A13" s="85"/>
      <c r="B13" s="42" t="s">
        <v>63</v>
      </c>
      <c r="C13" s="43" t="s">
        <v>59</v>
      </c>
      <c r="D13" s="44">
        <v>19206000</v>
      </c>
      <c r="E13" s="47">
        <f t="shared" si="4"/>
        <v>9603000</v>
      </c>
      <c r="F13" s="47">
        <f t="shared" si="5"/>
        <v>1728540</v>
      </c>
      <c r="G13" s="47">
        <f t="shared" si="6"/>
        <v>4033260</v>
      </c>
      <c r="H13" s="51">
        <f t="shared" si="7"/>
        <v>3841200</v>
      </c>
      <c r="I13" s="55"/>
    </row>
    <row r="14" spans="1:9" ht="21.75" customHeight="1" x14ac:dyDescent="0.3">
      <c r="A14" s="70"/>
      <c r="B14" s="42" t="s">
        <v>64</v>
      </c>
      <c r="C14" s="43" t="s">
        <v>59</v>
      </c>
      <c r="D14" s="44">
        <v>27901740</v>
      </c>
      <c r="E14" s="100">
        <v>12207100</v>
      </c>
      <c r="F14" s="100">
        <v>2197278</v>
      </c>
      <c r="G14" s="100">
        <v>5126982</v>
      </c>
      <c r="H14" s="101">
        <v>8370380</v>
      </c>
      <c r="I14" s="55"/>
    </row>
    <row r="15" spans="1:9" ht="21.75" customHeight="1" x14ac:dyDescent="0.3">
      <c r="A15" s="89" t="s">
        <v>57</v>
      </c>
      <c r="B15" s="42" t="s">
        <v>28</v>
      </c>
      <c r="C15" s="43" t="s">
        <v>26</v>
      </c>
      <c r="D15" s="44">
        <v>12000000</v>
      </c>
      <c r="E15" s="45">
        <f t="shared" si="0"/>
        <v>6000000</v>
      </c>
      <c r="F15" s="45">
        <f t="shared" si="1"/>
        <v>1080000</v>
      </c>
      <c r="G15" s="45">
        <f t="shared" si="2"/>
        <v>2520000</v>
      </c>
      <c r="H15" s="52">
        <f t="shared" si="3"/>
        <v>2400000</v>
      </c>
      <c r="I15" s="55"/>
    </row>
    <row r="16" spans="1:9" ht="21.75" customHeight="1" x14ac:dyDescent="0.3">
      <c r="A16" s="89"/>
      <c r="B16" s="42" t="s">
        <v>31</v>
      </c>
      <c r="C16" s="43" t="s">
        <v>26</v>
      </c>
      <c r="D16" s="44">
        <v>6688000</v>
      </c>
      <c r="E16" s="45">
        <f t="shared" si="0"/>
        <v>3344000</v>
      </c>
      <c r="F16" s="45">
        <f t="shared" si="1"/>
        <v>601920</v>
      </c>
      <c r="G16" s="45">
        <f t="shared" si="2"/>
        <v>1404480</v>
      </c>
      <c r="H16" s="52">
        <f t="shared" si="3"/>
        <v>1337600</v>
      </c>
      <c r="I16" s="55"/>
    </row>
    <row r="17" spans="1:9" ht="21.75" customHeight="1" x14ac:dyDescent="0.3">
      <c r="A17" s="89"/>
      <c r="B17" s="42" t="s">
        <v>32</v>
      </c>
      <c r="C17" s="43" t="s">
        <v>47</v>
      </c>
      <c r="D17" s="44">
        <v>11605000</v>
      </c>
      <c r="E17" s="45">
        <f t="shared" si="0"/>
        <v>5802500</v>
      </c>
      <c r="F17" s="45">
        <f t="shared" si="1"/>
        <v>1044450</v>
      </c>
      <c r="G17" s="45">
        <f t="shared" si="2"/>
        <v>2437050</v>
      </c>
      <c r="H17" s="52">
        <f t="shared" si="3"/>
        <v>2321000</v>
      </c>
      <c r="I17" s="55"/>
    </row>
    <row r="18" spans="1:9" ht="21.75" customHeight="1" x14ac:dyDescent="0.3">
      <c r="A18" s="89"/>
      <c r="B18" s="42" t="s">
        <v>35</v>
      </c>
      <c r="C18" s="43" t="s">
        <v>26</v>
      </c>
      <c r="D18" s="44">
        <v>14814800</v>
      </c>
      <c r="E18" s="45">
        <f t="shared" si="0"/>
        <v>7407400</v>
      </c>
      <c r="F18" s="45">
        <f t="shared" si="1"/>
        <v>1333332</v>
      </c>
      <c r="G18" s="45">
        <f t="shared" si="2"/>
        <v>3111108</v>
      </c>
      <c r="H18" s="52">
        <f t="shared" si="3"/>
        <v>2962960</v>
      </c>
      <c r="I18" s="55"/>
    </row>
    <row r="19" spans="1:9" ht="21.75" customHeight="1" x14ac:dyDescent="0.3">
      <c r="A19" s="89"/>
      <c r="B19" s="42" t="s">
        <v>29</v>
      </c>
      <c r="C19" s="43" t="s">
        <v>27</v>
      </c>
      <c r="D19" s="44">
        <v>1890000</v>
      </c>
      <c r="E19" s="45">
        <f t="shared" si="0"/>
        <v>945000</v>
      </c>
      <c r="F19" s="45">
        <f t="shared" si="1"/>
        <v>170100</v>
      </c>
      <c r="G19" s="45">
        <f t="shared" si="2"/>
        <v>396900</v>
      </c>
      <c r="H19" s="52">
        <f t="shared" si="3"/>
        <v>378000</v>
      </c>
      <c r="I19" s="55"/>
    </row>
    <row r="20" spans="1:9" s="99" customFormat="1" ht="21.75" customHeight="1" x14ac:dyDescent="0.3">
      <c r="A20" s="89"/>
      <c r="B20" s="102" t="s">
        <v>65</v>
      </c>
      <c r="C20" s="105" t="s">
        <v>66</v>
      </c>
      <c r="D20" s="103">
        <v>3600000</v>
      </c>
      <c r="E20" s="104">
        <v>1496000</v>
      </c>
      <c r="F20" s="104">
        <v>269280</v>
      </c>
      <c r="G20" s="104">
        <v>628320</v>
      </c>
      <c r="H20" s="106">
        <v>1206400</v>
      </c>
      <c r="I20" s="107"/>
    </row>
    <row r="21" spans="1:9" ht="21.75" customHeight="1" x14ac:dyDescent="0.3">
      <c r="A21" s="89"/>
      <c r="B21" s="42" t="s">
        <v>36</v>
      </c>
      <c r="C21" s="43" t="s">
        <v>26</v>
      </c>
      <c r="D21" s="44">
        <v>3300000</v>
      </c>
      <c r="E21" s="45">
        <f t="shared" si="0"/>
        <v>1650000</v>
      </c>
      <c r="F21" s="45">
        <f t="shared" si="1"/>
        <v>297000</v>
      </c>
      <c r="G21" s="45">
        <f t="shared" si="2"/>
        <v>693000</v>
      </c>
      <c r="H21" s="52">
        <f t="shared" si="3"/>
        <v>660000</v>
      </c>
      <c r="I21" s="55"/>
    </row>
    <row r="22" spans="1:9" ht="21.75" customHeight="1" thickBot="1" x14ac:dyDescent="0.35">
      <c r="A22" s="90"/>
      <c r="B22" s="61" t="s">
        <v>40</v>
      </c>
      <c r="C22" s="56" t="s">
        <v>15</v>
      </c>
      <c r="D22" s="57">
        <v>99935000</v>
      </c>
      <c r="E22" s="58">
        <f t="shared" ref="E22" si="8">D22*0.5</f>
        <v>49967500</v>
      </c>
      <c r="F22" s="58">
        <f t="shared" ref="F22" si="9">D22*0.09</f>
        <v>8994150</v>
      </c>
      <c r="G22" s="58">
        <f t="shared" ref="G22" si="10">D22*0.21</f>
        <v>20986350</v>
      </c>
      <c r="H22" s="59">
        <f t="shared" ref="H22" si="11">D22*0.2</f>
        <v>19987000</v>
      </c>
      <c r="I22" s="60"/>
    </row>
    <row r="23" spans="1:9" ht="29.25" customHeight="1" x14ac:dyDescent="0.3"/>
    <row r="24" spans="1:9" ht="29.25" customHeight="1" x14ac:dyDescent="0.3"/>
    <row r="25" spans="1:9" ht="29.25" customHeight="1" x14ac:dyDescent="0.3"/>
    <row r="26" spans="1:9" ht="29.25" customHeight="1" x14ac:dyDescent="0.3"/>
  </sheetData>
  <mergeCells count="8">
    <mergeCell ref="I4:I6"/>
    <mergeCell ref="D5:D6"/>
    <mergeCell ref="A7:B7"/>
    <mergeCell ref="A8:A14"/>
    <mergeCell ref="A15:A22"/>
    <mergeCell ref="A2:H2"/>
    <mergeCell ref="A4:B6"/>
    <mergeCell ref="D4:H4"/>
  </mergeCells>
  <phoneticPr fontId="5" type="noConversion"/>
  <pageMargins left="0.7" right="0.7" top="0.75" bottom="0.75" header="0.3" footer="0.3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Sheet1 (2)</vt:lpstr>
      <vt:lpstr>Sheet2</vt:lpstr>
      <vt:lpstr>Sheet1!Print_Area</vt:lpstr>
      <vt:lpstr>'Sheet1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2017-12-13T07:49:20Z</cp:lastPrinted>
  <dcterms:created xsi:type="dcterms:W3CDTF">2015-11-10T05:41:35Z</dcterms:created>
  <dcterms:modified xsi:type="dcterms:W3CDTF">2017-12-13T09:05:35Z</dcterms:modified>
</cp:coreProperties>
</file>