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485" windowHeight="12255"/>
  </bookViews>
  <sheets>
    <sheet name="Sheet1" sheetId="1" r:id="rId1"/>
  </sheets>
  <definedNames>
    <definedName name="_xlnm.Print_Area" localSheetId="0">Sheet1!$A$1:$K$35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8" i="1"/>
  <c r="I18" i="1"/>
  <c r="H18" i="1"/>
  <c r="G18" i="1"/>
  <c r="J7" i="1" l="1"/>
  <c r="G33" i="1"/>
  <c r="H33" i="1"/>
  <c r="I33" i="1"/>
  <c r="G35" i="1" l="1"/>
  <c r="H35" i="1"/>
  <c r="I35" i="1"/>
  <c r="G32" i="1"/>
  <c r="H32" i="1"/>
  <c r="I32" i="1"/>
  <c r="G31" i="1" l="1"/>
  <c r="H31" i="1"/>
  <c r="I31" i="1"/>
  <c r="G30" i="1"/>
  <c r="H30" i="1"/>
  <c r="I30" i="1"/>
  <c r="G29" i="1"/>
  <c r="H29" i="1"/>
  <c r="I29" i="1"/>
  <c r="G17" i="1" l="1"/>
  <c r="H17" i="1"/>
  <c r="I17" i="1"/>
  <c r="G16" i="1"/>
  <c r="H16" i="1"/>
  <c r="I16" i="1"/>
  <c r="G28" i="1" l="1"/>
  <c r="H28" i="1"/>
  <c r="I28" i="1"/>
  <c r="I11" i="1"/>
  <c r="H11" i="1"/>
  <c r="G11" i="1"/>
  <c r="G15" i="1" l="1"/>
  <c r="H15" i="1"/>
  <c r="I15" i="1"/>
  <c r="G14" i="1" l="1"/>
  <c r="H14" i="1"/>
  <c r="I14" i="1"/>
  <c r="G13" i="1"/>
  <c r="H13" i="1"/>
  <c r="I13" i="1"/>
  <c r="I12" i="1"/>
  <c r="H12" i="1"/>
  <c r="G12" i="1"/>
  <c r="G27" i="1" l="1"/>
  <c r="H27" i="1"/>
  <c r="I27" i="1"/>
  <c r="G26" i="1"/>
  <c r="H26" i="1"/>
  <c r="I26" i="1"/>
  <c r="G25" i="1"/>
  <c r="H25" i="1"/>
  <c r="I25" i="1"/>
  <c r="G24" i="1"/>
  <c r="H24" i="1"/>
  <c r="I24" i="1"/>
  <c r="G23" i="1"/>
  <c r="H23" i="1"/>
  <c r="I23" i="1"/>
  <c r="G22" i="1"/>
  <c r="H22" i="1"/>
  <c r="I22" i="1"/>
  <c r="I21" i="1"/>
  <c r="H21" i="1"/>
  <c r="G21" i="1"/>
  <c r="G20" i="1"/>
  <c r="H20" i="1"/>
  <c r="I20" i="1"/>
  <c r="I19" i="1"/>
  <c r="H19" i="1"/>
  <c r="G19" i="1"/>
  <c r="F7" i="1" l="1"/>
  <c r="I34" i="1"/>
  <c r="H34" i="1"/>
  <c r="G34" i="1"/>
  <c r="I10" i="1"/>
  <c r="H10" i="1"/>
  <c r="G10" i="1"/>
  <c r="I9" i="1"/>
  <c r="H9" i="1"/>
  <c r="G9" i="1"/>
  <c r="I8" i="1"/>
  <c r="I7" i="1" s="1"/>
  <c r="H8" i="1"/>
  <c r="G8" i="1"/>
  <c r="G7" i="1" l="1"/>
  <c r="H7" i="1"/>
</calcChain>
</file>

<file path=xl/sharedStrings.xml><?xml version="1.0" encoding="utf-8"?>
<sst xmlns="http://schemas.openxmlformats.org/spreadsheetml/2006/main" count="74" uniqueCount="61">
  <si>
    <t>사 업 내 역</t>
  </si>
  <si>
    <t>사업량</t>
  </si>
  <si>
    <t>계</t>
  </si>
  <si>
    <t>국비</t>
  </si>
  <si>
    <t>도비</t>
  </si>
  <si>
    <t>시군비</t>
  </si>
  <si>
    <t>자부담</t>
  </si>
  <si>
    <t>총 계</t>
  </si>
  <si>
    <t xml:space="preserve">  </t>
  </si>
  <si>
    <t>건축</t>
  </si>
  <si>
    <t>부문</t>
  </si>
  <si>
    <r>
      <t>1</t>
    </r>
    <r>
      <rPr>
        <sz val="9"/>
        <color rgb="FF000000"/>
        <rFont val="맑은 고딕"/>
        <family val="3"/>
        <charset val="129"/>
        <scheme val="minor"/>
      </rPr>
      <t>식</t>
    </r>
  </si>
  <si>
    <r>
      <t>(</t>
    </r>
    <r>
      <rPr>
        <b/>
        <sz val="10"/>
        <color rgb="FF000000"/>
        <rFont val="맑은 고딕"/>
        <family val="3"/>
        <charset val="129"/>
        <scheme val="minor"/>
      </rPr>
      <t>㎡</t>
    </r>
    <r>
      <rPr>
        <b/>
        <sz val="10"/>
        <color rgb="FF000000"/>
        <rFont val="굴림"/>
        <family val="3"/>
        <charset val="129"/>
      </rPr>
      <t>,</t>
    </r>
    <r>
      <rPr>
        <b/>
        <sz val="10"/>
        <color rgb="FF000000"/>
        <rFont val="맑은 고딕"/>
        <family val="3"/>
        <charset val="129"/>
        <scheme val="minor"/>
      </rPr>
      <t>식</t>
    </r>
    <r>
      <rPr>
        <b/>
        <sz val="10"/>
        <color rgb="FF000000"/>
        <rFont val="굴림"/>
        <family val="3"/>
        <charset val="129"/>
      </rPr>
      <t>,</t>
    </r>
    <r>
      <rPr>
        <b/>
        <sz val="10"/>
        <color rgb="FF000000"/>
        <rFont val="맑은 고딕"/>
        <family val="3"/>
        <charset val="129"/>
        <scheme val="minor"/>
      </rPr>
      <t>점</t>
    </r>
    <r>
      <rPr>
        <b/>
        <sz val="10"/>
        <color rgb="FF000000"/>
        <rFont val="굴림"/>
        <family val="3"/>
        <charset val="129"/>
      </rPr>
      <t>)</t>
    </r>
  </si>
  <si>
    <t>소프트</t>
  </si>
  <si>
    <r>
      <t xml:space="preserve">각 </t>
    </r>
    <r>
      <rPr>
        <sz val="9"/>
        <color rgb="FF000000"/>
        <rFont val="굴림"/>
        <family val="3"/>
        <charset val="129"/>
      </rPr>
      <t>1</t>
    </r>
    <r>
      <rPr>
        <sz val="9"/>
        <color rgb="FF000000"/>
        <rFont val="맑은 고딕"/>
        <family val="3"/>
        <charset val="129"/>
        <scheme val="minor"/>
      </rPr>
      <t>식</t>
    </r>
  </si>
  <si>
    <t>설계(건축공사)</t>
    <phoneticPr fontId="5" type="noConversion"/>
  </si>
  <si>
    <t>설계(전기,통신,소방)</t>
    <phoneticPr fontId="5" type="noConversion"/>
  </si>
  <si>
    <t>폐기물 처리용역</t>
    <phoneticPr fontId="5" type="noConversion"/>
  </si>
  <si>
    <t>1식</t>
    <phoneticPr fontId="5" type="noConversion"/>
  </si>
  <si>
    <t>한전인입비</t>
    <phoneticPr fontId="5" type="noConversion"/>
  </si>
  <si>
    <r>
      <t>사업비</t>
    </r>
    <r>
      <rPr>
        <b/>
        <sz val="10"/>
        <color rgb="FF000000"/>
        <rFont val="굴림"/>
        <family val="3"/>
        <charset val="129"/>
      </rPr>
      <t>(</t>
    </r>
    <r>
      <rPr>
        <b/>
        <sz val="10"/>
        <color rgb="FF000000"/>
        <rFont val="맑은 고딕"/>
        <family val="3"/>
        <charset val="129"/>
        <scheme val="minor"/>
      </rPr>
      <t>원</t>
    </r>
    <r>
      <rPr>
        <b/>
        <sz val="10"/>
        <color rgb="FF000000"/>
        <rFont val="굴림"/>
        <family val="3"/>
        <charset val="129"/>
      </rPr>
      <t>)</t>
    </r>
    <phoneticPr fontId="5" type="noConversion"/>
  </si>
  <si>
    <t>기계
설비</t>
    <phoneticPr fontId="5" type="noConversion"/>
  </si>
  <si>
    <t>제조업체 및 음식체험관 주방기구 구입</t>
    <phoneticPr fontId="5" type="noConversion"/>
  </si>
  <si>
    <t>1식</t>
    <phoneticPr fontId="5" type="noConversion"/>
  </si>
  <si>
    <t>1식</t>
    <phoneticPr fontId="5" type="noConversion"/>
  </si>
  <si>
    <t>가마솥 구입</t>
    <phoneticPr fontId="5" type="noConversion"/>
  </si>
  <si>
    <t>제습기 구입</t>
    <phoneticPr fontId="5" type="noConversion"/>
  </si>
  <si>
    <t>메주성형기 구입</t>
    <phoneticPr fontId="5" type="noConversion"/>
  </si>
  <si>
    <t>음식체험관 난로 구입</t>
    <phoneticPr fontId="5" type="noConversion"/>
  </si>
  <si>
    <t>제조실 공기정화기계 구입</t>
    <phoneticPr fontId="5" type="noConversion"/>
  </si>
  <si>
    <t>농산물건조기 구입</t>
    <phoneticPr fontId="5" type="noConversion"/>
  </si>
  <si>
    <t>두부기계 구입</t>
    <phoneticPr fontId="5" type="noConversion"/>
  </si>
  <si>
    <t>음식체험관 기계 구입</t>
    <phoneticPr fontId="5" type="noConversion"/>
  </si>
  <si>
    <t>전기공사</t>
    <phoneticPr fontId="5" type="noConversion"/>
  </si>
  <si>
    <t>1식</t>
    <phoneticPr fontId="5" type="noConversion"/>
  </si>
  <si>
    <t>통신공사</t>
    <phoneticPr fontId="5" type="noConversion"/>
  </si>
  <si>
    <t>소방공사</t>
    <phoneticPr fontId="5" type="noConversion"/>
  </si>
  <si>
    <t>소방공사감리</t>
    <phoneticPr fontId="5" type="noConversion"/>
  </si>
  <si>
    <t>1식</t>
    <phoneticPr fontId="5" type="noConversion"/>
  </si>
  <si>
    <t>1식</t>
    <phoneticPr fontId="5" type="noConversion"/>
  </si>
  <si>
    <t>진공포장기 구입</t>
    <phoneticPr fontId="5" type="noConversion"/>
  </si>
  <si>
    <t>건축설비공사</t>
    <phoneticPr fontId="5" type="noConversion"/>
  </si>
  <si>
    <t>간판공사</t>
    <phoneticPr fontId="5" type="noConversion"/>
  </si>
  <si>
    <t>인테리어공사</t>
    <phoneticPr fontId="5" type="noConversion"/>
  </si>
  <si>
    <t>항아리 구입</t>
    <phoneticPr fontId="5" type="noConversion"/>
  </si>
  <si>
    <t>2식</t>
    <phoneticPr fontId="5" type="noConversion"/>
  </si>
  <si>
    <t>테이블/의자 구입</t>
    <phoneticPr fontId="5" type="noConversion"/>
  </si>
  <si>
    <t>1식</t>
    <phoneticPr fontId="5" type="noConversion"/>
  </si>
  <si>
    <t>음식체험관 믹서기</t>
    <phoneticPr fontId="5" type="noConversion"/>
  </si>
  <si>
    <t>1식</t>
    <phoneticPr fontId="5" type="noConversion"/>
  </si>
  <si>
    <t>전자제품 구입 외</t>
    <phoneticPr fontId="5" type="noConversion"/>
  </si>
  <si>
    <t>1식</t>
    <phoneticPr fontId="5" type="noConversion"/>
  </si>
  <si>
    <t>음식교육 및 메뉴개발</t>
    <phoneticPr fontId="5" type="noConversion"/>
  </si>
  <si>
    <t>1식</t>
    <phoneticPr fontId="5" type="noConversion"/>
  </si>
  <si>
    <t>장류기계구입 외</t>
    <phoneticPr fontId="5" type="noConversion"/>
  </si>
  <si>
    <t>8식</t>
    <phoneticPr fontId="5" type="noConversion"/>
  </si>
  <si>
    <t>눌산된장은행 완료내역</t>
    <phoneticPr fontId="5" type="noConversion"/>
  </si>
  <si>
    <t>건축 추가공사</t>
    <phoneticPr fontId="5" type="noConversion"/>
  </si>
  <si>
    <t>1식</t>
    <phoneticPr fontId="5" type="noConversion"/>
  </si>
  <si>
    <t>비고</t>
    <phoneticPr fontId="5" type="noConversion"/>
  </si>
  <si>
    <t>사업계획 변경 후 
추진예정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</si>
</sst>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9"/>
      <color rgb="FF000000"/>
      <name val="굴림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b/>
      <sz val="10"/>
      <color rgb="FF000000"/>
      <name val="맑은 고딕"/>
      <family val="3"/>
      <charset val="129"/>
      <scheme val="minor"/>
    </font>
    <font>
      <b/>
      <sz val="10"/>
      <color rgb="FF00000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8" xfId="0" applyFont="1" applyBorder="1" applyAlignment="1">
      <alignment horizontal="left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9" fontId="8" fillId="2" borderId="4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3" fontId="2" fillId="0" borderId="9" xfId="0" applyNumberFormat="1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right" vertical="center" wrapText="1"/>
    </xf>
    <xf numFmtId="3" fontId="4" fillId="0" borderId="8" xfId="0" applyNumberFormat="1" applyFont="1" applyBorder="1" applyAlignment="1">
      <alignment horizontal="right" vertical="center" wrapText="1"/>
    </xf>
    <xf numFmtId="3" fontId="0" fillId="0" borderId="0" xfId="0" applyNumberFormat="1">
      <alignment vertical="center"/>
    </xf>
    <xf numFmtId="0" fontId="7" fillId="2" borderId="3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center" vertical="center" wrapText="1"/>
    </xf>
    <xf numFmtId="3" fontId="2" fillId="3" borderId="5" xfId="0" applyNumberFormat="1" applyFont="1" applyFill="1" applyBorder="1" applyAlignment="1">
      <alignment horizontal="right" vertical="center" wrapText="1"/>
    </xf>
    <xf numFmtId="3" fontId="4" fillId="3" borderId="8" xfId="0" applyNumberFormat="1" applyFont="1" applyFill="1" applyBorder="1" applyAlignment="1">
      <alignment horizontal="right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left" vertical="center" wrapText="1"/>
    </xf>
    <xf numFmtId="0" fontId="3" fillId="3" borderId="22" xfId="0" applyFont="1" applyFill="1" applyBorder="1" applyAlignment="1">
      <alignment horizontal="center" vertical="center" wrapText="1"/>
    </xf>
    <xf numFmtId="3" fontId="2" fillId="3" borderId="23" xfId="0" applyNumberFormat="1" applyFont="1" applyFill="1" applyBorder="1" applyAlignment="1">
      <alignment horizontal="right" vertical="center" wrapText="1"/>
    </xf>
    <xf numFmtId="3" fontId="4" fillId="3" borderId="22" xfId="0" applyNumberFormat="1" applyFont="1" applyFill="1" applyBorder="1" applyAlignment="1">
      <alignment horizontal="right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9" fontId="8" fillId="2" borderId="29" xfId="0" applyNumberFormat="1" applyFont="1" applyFill="1" applyBorder="1" applyAlignment="1">
      <alignment horizontal="center" vertical="center" wrapText="1"/>
    </xf>
    <xf numFmtId="3" fontId="2" fillId="0" borderId="30" xfId="0" applyNumberFormat="1" applyFont="1" applyBorder="1" applyAlignment="1">
      <alignment horizontal="right" vertical="center" wrapText="1"/>
    </xf>
    <xf numFmtId="3" fontId="4" fillId="3" borderId="31" xfId="0" applyNumberFormat="1" applyFont="1" applyFill="1" applyBorder="1" applyAlignment="1">
      <alignment horizontal="right" vertical="center" wrapText="1"/>
    </xf>
    <xf numFmtId="3" fontId="4" fillId="3" borderId="32" xfId="0" applyNumberFormat="1" applyFont="1" applyFill="1" applyBorder="1" applyAlignment="1">
      <alignment horizontal="right" vertical="center" wrapText="1"/>
    </xf>
    <xf numFmtId="0" fontId="7" fillId="2" borderId="33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4" fillId="3" borderId="25" xfId="0" applyNumberFormat="1" applyFont="1" applyFill="1" applyBorder="1" applyAlignment="1">
      <alignment horizontal="center" vertical="center" wrapText="1"/>
    </xf>
    <xf numFmtId="3" fontId="4" fillId="0" borderId="25" xfId="0" applyNumberFormat="1" applyFont="1" applyBorder="1" applyAlignment="1">
      <alignment horizontal="center" vertical="center" wrapText="1"/>
    </xf>
    <xf numFmtId="3" fontId="4" fillId="3" borderId="26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R53"/>
  <sheetViews>
    <sheetView tabSelected="1" zoomScaleNormal="100" workbookViewId="0">
      <selection activeCell="K21" sqref="K21"/>
    </sheetView>
  </sheetViews>
  <sheetFormatPr defaultRowHeight="16.5" x14ac:dyDescent="0.3"/>
  <cols>
    <col min="2" max="2" width="11.875" bestFit="1" customWidth="1"/>
    <col min="3" max="11" width="14.25" customWidth="1"/>
    <col min="14" max="15" width="10.25" bestFit="1" customWidth="1"/>
    <col min="16" max="18" width="9.25" bestFit="1" customWidth="1"/>
  </cols>
  <sheetData>
    <row r="2" spans="3:18" ht="33.75" customHeight="1" x14ac:dyDescent="0.3">
      <c r="C2" s="13" t="s">
        <v>56</v>
      </c>
      <c r="D2" s="13"/>
      <c r="E2" s="13"/>
      <c r="F2" s="13"/>
      <c r="G2" s="13"/>
      <c r="H2" s="13"/>
      <c r="I2" s="13"/>
      <c r="J2" s="13"/>
      <c r="K2" s="13"/>
    </row>
    <row r="3" spans="3:18" ht="22.5" customHeight="1" thickBot="1" x14ac:dyDescent="0.35"/>
    <row r="4" spans="3:18" ht="22.5" customHeight="1" x14ac:dyDescent="0.3">
      <c r="C4" s="23" t="s">
        <v>0</v>
      </c>
      <c r="D4" s="24"/>
      <c r="E4" s="25" t="s">
        <v>1</v>
      </c>
      <c r="F4" s="26" t="s">
        <v>20</v>
      </c>
      <c r="G4" s="27"/>
      <c r="H4" s="27"/>
      <c r="I4" s="27"/>
      <c r="J4" s="40"/>
      <c r="K4" s="47" t="s">
        <v>59</v>
      </c>
    </row>
    <row r="5" spans="3:18" ht="22.5" customHeight="1" x14ac:dyDescent="0.3">
      <c r="C5" s="28"/>
      <c r="D5" s="14"/>
      <c r="E5" s="2" t="s">
        <v>12</v>
      </c>
      <c r="F5" s="16" t="s">
        <v>2</v>
      </c>
      <c r="G5" s="11" t="s">
        <v>3</v>
      </c>
      <c r="H5" s="11" t="s">
        <v>4</v>
      </c>
      <c r="I5" s="11" t="s">
        <v>5</v>
      </c>
      <c r="J5" s="41" t="s">
        <v>6</v>
      </c>
      <c r="K5" s="48"/>
    </row>
    <row r="6" spans="3:18" ht="22.5" customHeight="1" thickBot="1" x14ac:dyDescent="0.35">
      <c r="C6" s="29"/>
      <c r="D6" s="15"/>
      <c r="E6" s="3"/>
      <c r="F6" s="17"/>
      <c r="G6" s="4">
        <v>-0.5</v>
      </c>
      <c r="H6" s="4">
        <v>-0.09</v>
      </c>
      <c r="I6" s="4">
        <v>-0.21</v>
      </c>
      <c r="J6" s="42">
        <v>-0.2</v>
      </c>
      <c r="K6" s="46"/>
    </row>
    <row r="7" spans="3:18" ht="29.25" customHeight="1" thickTop="1" x14ac:dyDescent="0.3">
      <c r="C7" s="30" t="s">
        <v>7</v>
      </c>
      <c r="D7" s="12"/>
      <c r="E7" s="5" t="s">
        <v>8</v>
      </c>
      <c r="F7" s="6">
        <f>SUM(F8:F35)</f>
        <v>700000000</v>
      </c>
      <c r="G7" s="6">
        <f>SUM(G8:G35)</f>
        <v>350000000</v>
      </c>
      <c r="H7" s="6">
        <f>SUM(H8:H35)</f>
        <v>63000000</v>
      </c>
      <c r="I7" s="6">
        <f>SUM(I8:I35)</f>
        <v>147000000</v>
      </c>
      <c r="J7" s="43">
        <f>SUM(J8:J35)</f>
        <v>140000000</v>
      </c>
      <c r="K7" s="49"/>
      <c r="N7" s="10"/>
      <c r="O7" s="10"/>
      <c r="P7" s="10"/>
      <c r="Q7" s="10"/>
      <c r="R7" s="10"/>
    </row>
    <row r="8" spans="3:18" ht="29.25" customHeight="1" x14ac:dyDescent="0.3">
      <c r="C8" s="31" t="s">
        <v>9</v>
      </c>
      <c r="D8" s="18" t="s">
        <v>15</v>
      </c>
      <c r="E8" s="19" t="s">
        <v>11</v>
      </c>
      <c r="F8" s="20">
        <v>22000000</v>
      </c>
      <c r="G8" s="21">
        <f t="shared" ref="G8:G18" si="0">F8*0.5</f>
        <v>11000000</v>
      </c>
      <c r="H8" s="21">
        <f t="shared" ref="H8:H18" si="1">F8*0.09</f>
        <v>1980000</v>
      </c>
      <c r="I8" s="21">
        <f t="shared" ref="I8:I18" si="2">F8*0.21</f>
        <v>4620000</v>
      </c>
      <c r="J8" s="44">
        <f>F8*0.2</f>
        <v>4400000</v>
      </c>
      <c r="K8" s="50"/>
    </row>
    <row r="9" spans="3:18" ht="29.25" customHeight="1" x14ac:dyDescent="0.3">
      <c r="C9" s="32" t="s">
        <v>10</v>
      </c>
      <c r="D9" s="18" t="s">
        <v>16</v>
      </c>
      <c r="E9" s="19" t="s">
        <v>11</v>
      </c>
      <c r="F9" s="20">
        <v>5500000</v>
      </c>
      <c r="G9" s="21">
        <f t="shared" si="0"/>
        <v>2750000</v>
      </c>
      <c r="H9" s="21">
        <f t="shared" si="1"/>
        <v>495000</v>
      </c>
      <c r="I9" s="21">
        <f t="shared" si="2"/>
        <v>1155000</v>
      </c>
      <c r="J9" s="44">
        <f t="shared" ref="J9:J35" si="3">F9*0.2</f>
        <v>1100000</v>
      </c>
      <c r="K9" s="50"/>
    </row>
    <row r="10" spans="3:18" ht="29.25" customHeight="1" x14ac:dyDescent="0.3">
      <c r="C10" s="32"/>
      <c r="D10" s="18" t="s">
        <v>17</v>
      </c>
      <c r="E10" s="19" t="s">
        <v>18</v>
      </c>
      <c r="F10" s="20">
        <v>10476000</v>
      </c>
      <c r="G10" s="21">
        <f t="shared" si="0"/>
        <v>5238000</v>
      </c>
      <c r="H10" s="21">
        <f t="shared" si="1"/>
        <v>942840</v>
      </c>
      <c r="I10" s="21">
        <f t="shared" si="2"/>
        <v>2199960</v>
      </c>
      <c r="J10" s="44">
        <f t="shared" si="3"/>
        <v>2095200</v>
      </c>
      <c r="K10" s="50"/>
    </row>
    <row r="11" spans="3:18" ht="29.25" customHeight="1" x14ac:dyDescent="0.3">
      <c r="C11" s="32"/>
      <c r="D11" s="18" t="s">
        <v>41</v>
      </c>
      <c r="E11" s="19" t="s">
        <v>39</v>
      </c>
      <c r="F11" s="20">
        <v>456557000</v>
      </c>
      <c r="G11" s="21">
        <f t="shared" si="0"/>
        <v>228278500</v>
      </c>
      <c r="H11" s="21">
        <f t="shared" si="1"/>
        <v>41090130</v>
      </c>
      <c r="I11" s="21">
        <f t="shared" si="2"/>
        <v>95876970</v>
      </c>
      <c r="J11" s="44">
        <f t="shared" si="3"/>
        <v>91311400</v>
      </c>
      <c r="K11" s="50"/>
    </row>
    <row r="12" spans="3:18" ht="29.25" customHeight="1" x14ac:dyDescent="0.3">
      <c r="C12" s="32"/>
      <c r="D12" s="18" t="s">
        <v>33</v>
      </c>
      <c r="E12" s="19" t="s">
        <v>34</v>
      </c>
      <c r="F12" s="20">
        <v>28820000</v>
      </c>
      <c r="G12" s="21">
        <f t="shared" si="0"/>
        <v>14410000</v>
      </c>
      <c r="H12" s="21">
        <f t="shared" si="1"/>
        <v>2593800</v>
      </c>
      <c r="I12" s="21">
        <f t="shared" si="2"/>
        <v>6052200</v>
      </c>
      <c r="J12" s="44">
        <f t="shared" si="3"/>
        <v>5764000</v>
      </c>
      <c r="K12" s="50"/>
    </row>
    <row r="13" spans="3:18" ht="29.25" customHeight="1" x14ac:dyDescent="0.3">
      <c r="C13" s="32"/>
      <c r="D13" s="18" t="s">
        <v>35</v>
      </c>
      <c r="E13" s="19" t="s">
        <v>34</v>
      </c>
      <c r="F13" s="20">
        <v>5648000</v>
      </c>
      <c r="G13" s="21">
        <f t="shared" si="0"/>
        <v>2824000</v>
      </c>
      <c r="H13" s="21">
        <f t="shared" si="1"/>
        <v>508320</v>
      </c>
      <c r="I13" s="21">
        <f t="shared" si="2"/>
        <v>1186080</v>
      </c>
      <c r="J13" s="44">
        <f t="shared" si="3"/>
        <v>1129600</v>
      </c>
      <c r="K13" s="50"/>
    </row>
    <row r="14" spans="3:18" ht="29.25" customHeight="1" x14ac:dyDescent="0.3">
      <c r="C14" s="32"/>
      <c r="D14" s="18" t="s">
        <v>36</v>
      </c>
      <c r="E14" s="19" t="s">
        <v>34</v>
      </c>
      <c r="F14" s="20">
        <v>11313000</v>
      </c>
      <c r="G14" s="21">
        <f t="shared" si="0"/>
        <v>5656500</v>
      </c>
      <c r="H14" s="21">
        <f t="shared" si="1"/>
        <v>1018170</v>
      </c>
      <c r="I14" s="21">
        <f t="shared" si="2"/>
        <v>2375730</v>
      </c>
      <c r="J14" s="44">
        <f t="shared" si="3"/>
        <v>2262600</v>
      </c>
      <c r="K14" s="50"/>
    </row>
    <row r="15" spans="3:18" ht="29.25" customHeight="1" x14ac:dyDescent="0.3">
      <c r="C15" s="32"/>
      <c r="D15" s="18" t="s">
        <v>37</v>
      </c>
      <c r="E15" s="19" t="s">
        <v>38</v>
      </c>
      <c r="F15" s="20">
        <v>2000000</v>
      </c>
      <c r="G15" s="21">
        <f t="shared" si="0"/>
        <v>1000000</v>
      </c>
      <c r="H15" s="21">
        <f t="shared" si="1"/>
        <v>180000</v>
      </c>
      <c r="I15" s="21">
        <f t="shared" si="2"/>
        <v>420000</v>
      </c>
      <c r="J15" s="44">
        <f t="shared" si="3"/>
        <v>400000</v>
      </c>
      <c r="K15" s="50"/>
    </row>
    <row r="16" spans="3:18" ht="29.25" customHeight="1" x14ac:dyDescent="0.3">
      <c r="C16" s="32"/>
      <c r="D16" s="18" t="s">
        <v>42</v>
      </c>
      <c r="E16" s="19" t="s">
        <v>23</v>
      </c>
      <c r="F16" s="20">
        <v>3870000</v>
      </c>
      <c r="G16" s="21">
        <f t="shared" si="0"/>
        <v>1935000</v>
      </c>
      <c r="H16" s="21">
        <f t="shared" si="1"/>
        <v>348300</v>
      </c>
      <c r="I16" s="21">
        <f t="shared" si="2"/>
        <v>812700</v>
      </c>
      <c r="J16" s="44">
        <f t="shared" si="3"/>
        <v>774000</v>
      </c>
      <c r="K16" s="50"/>
    </row>
    <row r="17" spans="3:11" ht="29.25" customHeight="1" x14ac:dyDescent="0.3">
      <c r="C17" s="32"/>
      <c r="D17" s="18" t="s">
        <v>43</v>
      </c>
      <c r="E17" s="19" t="s">
        <v>23</v>
      </c>
      <c r="F17" s="20">
        <v>4000000</v>
      </c>
      <c r="G17" s="21">
        <f t="shared" si="0"/>
        <v>2000000</v>
      </c>
      <c r="H17" s="21">
        <f t="shared" si="1"/>
        <v>360000</v>
      </c>
      <c r="I17" s="21">
        <f t="shared" si="2"/>
        <v>840000</v>
      </c>
      <c r="J17" s="44">
        <f t="shared" si="3"/>
        <v>800000</v>
      </c>
      <c r="K17" s="50"/>
    </row>
    <row r="18" spans="3:11" ht="29.25" customHeight="1" x14ac:dyDescent="0.3">
      <c r="C18" s="32"/>
      <c r="D18" s="1" t="s">
        <v>57</v>
      </c>
      <c r="E18" s="7" t="s">
        <v>58</v>
      </c>
      <c r="F18" s="8">
        <v>35012650</v>
      </c>
      <c r="G18" s="9">
        <f t="shared" si="0"/>
        <v>17506325</v>
      </c>
      <c r="H18" s="9">
        <f t="shared" si="1"/>
        <v>3151138.5</v>
      </c>
      <c r="I18" s="9">
        <f t="shared" si="2"/>
        <v>7352656.5</v>
      </c>
      <c r="J18" s="44">
        <f t="shared" si="3"/>
        <v>7002530</v>
      </c>
      <c r="K18" s="51" t="s">
        <v>60</v>
      </c>
    </row>
    <row r="19" spans="3:11" ht="29.25" customHeight="1" x14ac:dyDescent="0.3">
      <c r="C19" s="33" t="s">
        <v>21</v>
      </c>
      <c r="D19" s="18" t="s">
        <v>22</v>
      </c>
      <c r="E19" s="22" t="s">
        <v>23</v>
      </c>
      <c r="F19" s="20">
        <v>7505850</v>
      </c>
      <c r="G19" s="21">
        <f t="shared" ref="G19:G33" si="4">F19*0.5</f>
        <v>3752925</v>
      </c>
      <c r="H19" s="21">
        <f t="shared" ref="H19:H33" si="5">F19*0.09</f>
        <v>675526.5</v>
      </c>
      <c r="I19" s="21">
        <f t="shared" ref="I19:I33" si="6">F19*0.21</f>
        <v>1576228.5</v>
      </c>
      <c r="J19" s="44">
        <f t="shared" si="3"/>
        <v>1501170</v>
      </c>
      <c r="K19" s="50"/>
    </row>
    <row r="20" spans="3:11" ht="29.25" customHeight="1" x14ac:dyDescent="0.3">
      <c r="C20" s="34"/>
      <c r="D20" s="18" t="s">
        <v>25</v>
      </c>
      <c r="E20" s="22" t="s">
        <v>24</v>
      </c>
      <c r="F20" s="20">
        <v>3750000</v>
      </c>
      <c r="G20" s="21">
        <f t="shared" si="4"/>
        <v>1875000</v>
      </c>
      <c r="H20" s="21">
        <f t="shared" si="5"/>
        <v>337500</v>
      </c>
      <c r="I20" s="21">
        <f t="shared" si="6"/>
        <v>787500</v>
      </c>
      <c r="J20" s="44">
        <f t="shared" si="3"/>
        <v>750000</v>
      </c>
      <c r="K20" s="50"/>
    </row>
    <row r="21" spans="3:11" ht="29.25" customHeight="1" x14ac:dyDescent="0.3">
      <c r="C21" s="34"/>
      <c r="D21" s="18" t="s">
        <v>26</v>
      </c>
      <c r="E21" s="22" t="s">
        <v>24</v>
      </c>
      <c r="F21" s="20">
        <v>576100</v>
      </c>
      <c r="G21" s="21">
        <f t="shared" si="4"/>
        <v>288050</v>
      </c>
      <c r="H21" s="21">
        <f t="shared" si="5"/>
        <v>51849</v>
      </c>
      <c r="I21" s="21">
        <f t="shared" si="6"/>
        <v>120981</v>
      </c>
      <c r="J21" s="44">
        <f t="shared" si="3"/>
        <v>115220</v>
      </c>
      <c r="K21" s="50"/>
    </row>
    <row r="22" spans="3:11" ht="29.25" customHeight="1" x14ac:dyDescent="0.3">
      <c r="C22" s="34"/>
      <c r="D22" s="18" t="s">
        <v>27</v>
      </c>
      <c r="E22" s="22" t="s">
        <v>24</v>
      </c>
      <c r="F22" s="20">
        <v>4400000</v>
      </c>
      <c r="G22" s="21">
        <f t="shared" si="4"/>
        <v>2200000</v>
      </c>
      <c r="H22" s="21">
        <f t="shared" si="5"/>
        <v>396000</v>
      </c>
      <c r="I22" s="21">
        <f t="shared" si="6"/>
        <v>924000</v>
      </c>
      <c r="J22" s="44">
        <f t="shared" si="3"/>
        <v>880000</v>
      </c>
      <c r="K22" s="50"/>
    </row>
    <row r="23" spans="3:11" ht="29.25" customHeight="1" x14ac:dyDescent="0.3">
      <c r="C23" s="34"/>
      <c r="D23" s="18" t="s">
        <v>28</v>
      </c>
      <c r="E23" s="22" t="s">
        <v>24</v>
      </c>
      <c r="F23" s="20">
        <v>915000</v>
      </c>
      <c r="G23" s="21">
        <f t="shared" si="4"/>
        <v>457500</v>
      </c>
      <c r="H23" s="21">
        <f t="shared" si="5"/>
        <v>82350</v>
      </c>
      <c r="I23" s="21">
        <f t="shared" si="6"/>
        <v>192150</v>
      </c>
      <c r="J23" s="44">
        <f t="shared" si="3"/>
        <v>183000</v>
      </c>
      <c r="K23" s="50"/>
    </row>
    <row r="24" spans="3:11" ht="29.25" customHeight="1" x14ac:dyDescent="0.3">
      <c r="C24" s="34"/>
      <c r="D24" s="18" t="s">
        <v>29</v>
      </c>
      <c r="E24" s="22" t="s">
        <v>24</v>
      </c>
      <c r="F24" s="20">
        <v>316800</v>
      </c>
      <c r="G24" s="21">
        <f t="shared" si="4"/>
        <v>158400</v>
      </c>
      <c r="H24" s="21">
        <f t="shared" si="5"/>
        <v>28512</v>
      </c>
      <c r="I24" s="21">
        <f t="shared" si="6"/>
        <v>66528</v>
      </c>
      <c r="J24" s="44">
        <f t="shared" si="3"/>
        <v>63360</v>
      </c>
      <c r="K24" s="50"/>
    </row>
    <row r="25" spans="3:11" ht="29.25" customHeight="1" x14ac:dyDescent="0.3">
      <c r="C25" s="34"/>
      <c r="D25" s="18" t="s">
        <v>30</v>
      </c>
      <c r="E25" s="22" t="s">
        <v>24</v>
      </c>
      <c r="F25" s="20">
        <v>6622000</v>
      </c>
      <c r="G25" s="21">
        <f t="shared" si="4"/>
        <v>3311000</v>
      </c>
      <c r="H25" s="21">
        <f t="shared" si="5"/>
        <v>595980</v>
      </c>
      <c r="I25" s="21">
        <f t="shared" si="6"/>
        <v>1390620</v>
      </c>
      <c r="J25" s="44">
        <f t="shared" si="3"/>
        <v>1324400</v>
      </c>
      <c r="K25" s="50"/>
    </row>
    <row r="26" spans="3:11" ht="29.25" customHeight="1" x14ac:dyDescent="0.3">
      <c r="C26" s="34"/>
      <c r="D26" s="18" t="s">
        <v>31</v>
      </c>
      <c r="E26" s="19" t="s">
        <v>24</v>
      </c>
      <c r="F26" s="20">
        <v>8455700</v>
      </c>
      <c r="G26" s="21">
        <f t="shared" si="4"/>
        <v>4227850</v>
      </c>
      <c r="H26" s="21">
        <f t="shared" si="5"/>
        <v>761013</v>
      </c>
      <c r="I26" s="21">
        <f t="shared" si="6"/>
        <v>1775697</v>
      </c>
      <c r="J26" s="44">
        <f t="shared" si="3"/>
        <v>1691140</v>
      </c>
      <c r="K26" s="50"/>
    </row>
    <row r="27" spans="3:11" ht="29.25" customHeight="1" x14ac:dyDescent="0.3">
      <c r="C27" s="34"/>
      <c r="D27" s="18" t="s">
        <v>32</v>
      </c>
      <c r="E27" s="19" t="s">
        <v>24</v>
      </c>
      <c r="F27" s="20">
        <v>7700000</v>
      </c>
      <c r="G27" s="21">
        <f t="shared" si="4"/>
        <v>3850000</v>
      </c>
      <c r="H27" s="21">
        <f t="shared" si="5"/>
        <v>693000</v>
      </c>
      <c r="I27" s="21">
        <f t="shared" si="6"/>
        <v>1617000</v>
      </c>
      <c r="J27" s="44">
        <f t="shared" si="3"/>
        <v>1540000</v>
      </c>
      <c r="K27" s="50"/>
    </row>
    <row r="28" spans="3:11" ht="29.25" customHeight="1" x14ac:dyDescent="0.3">
      <c r="C28" s="34"/>
      <c r="D28" s="18" t="s">
        <v>40</v>
      </c>
      <c r="E28" s="19" t="s">
        <v>39</v>
      </c>
      <c r="F28" s="20">
        <v>3500000</v>
      </c>
      <c r="G28" s="21">
        <f t="shared" si="4"/>
        <v>1750000</v>
      </c>
      <c r="H28" s="21">
        <f t="shared" si="5"/>
        <v>315000</v>
      </c>
      <c r="I28" s="21">
        <f t="shared" si="6"/>
        <v>735000</v>
      </c>
      <c r="J28" s="44">
        <f t="shared" si="3"/>
        <v>700000</v>
      </c>
      <c r="K28" s="50"/>
    </row>
    <row r="29" spans="3:11" ht="29.25" customHeight="1" x14ac:dyDescent="0.3">
      <c r="C29" s="34"/>
      <c r="D29" s="18" t="s">
        <v>44</v>
      </c>
      <c r="E29" s="19" t="s">
        <v>45</v>
      </c>
      <c r="F29" s="20">
        <v>41000000</v>
      </c>
      <c r="G29" s="21">
        <f t="shared" si="4"/>
        <v>20500000</v>
      </c>
      <c r="H29" s="21">
        <f t="shared" si="5"/>
        <v>3690000</v>
      </c>
      <c r="I29" s="21">
        <f t="shared" si="6"/>
        <v>8610000</v>
      </c>
      <c r="J29" s="44">
        <f t="shared" si="3"/>
        <v>8200000</v>
      </c>
      <c r="K29" s="50"/>
    </row>
    <row r="30" spans="3:11" ht="29.25" customHeight="1" x14ac:dyDescent="0.3">
      <c r="C30" s="34"/>
      <c r="D30" s="18" t="s">
        <v>46</v>
      </c>
      <c r="E30" s="19" t="s">
        <v>47</v>
      </c>
      <c r="F30" s="20">
        <v>2915000</v>
      </c>
      <c r="G30" s="21">
        <f t="shared" si="4"/>
        <v>1457500</v>
      </c>
      <c r="H30" s="21">
        <f t="shared" si="5"/>
        <v>262350</v>
      </c>
      <c r="I30" s="21">
        <f t="shared" si="6"/>
        <v>612150</v>
      </c>
      <c r="J30" s="44">
        <f t="shared" si="3"/>
        <v>583000</v>
      </c>
      <c r="K30" s="50"/>
    </row>
    <row r="31" spans="3:11" ht="29.25" customHeight="1" x14ac:dyDescent="0.3">
      <c r="C31" s="34"/>
      <c r="D31" s="18" t="s">
        <v>48</v>
      </c>
      <c r="E31" s="19" t="s">
        <v>49</v>
      </c>
      <c r="F31" s="20">
        <v>1000000</v>
      </c>
      <c r="G31" s="21">
        <f t="shared" si="4"/>
        <v>500000</v>
      </c>
      <c r="H31" s="21">
        <f t="shared" si="5"/>
        <v>90000</v>
      </c>
      <c r="I31" s="21">
        <f t="shared" si="6"/>
        <v>210000</v>
      </c>
      <c r="J31" s="44">
        <f t="shared" si="3"/>
        <v>200000</v>
      </c>
      <c r="K31" s="50"/>
    </row>
    <row r="32" spans="3:11" ht="29.25" customHeight="1" x14ac:dyDescent="0.3">
      <c r="C32" s="34"/>
      <c r="D32" s="18" t="s">
        <v>50</v>
      </c>
      <c r="E32" s="19" t="s">
        <v>51</v>
      </c>
      <c r="F32" s="20">
        <v>4645000</v>
      </c>
      <c r="G32" s="21">
        <f t="shared" si="4"/>
        <v>2322500</v>
      </c>
      <c r="H32" s="21">
        <f t="shared" si="5"/>
        <v>418050</v>
      </c>
      <c r="I32" s="21">
        <f t="shared" si="6"/>
        <v>975450</v>
      </c>
      <c r="J32" s="44">
        <f t="shared" si="3"/>
        <v>929000</v>
      </c>
      <c r="K32" s="50"/>
    </row>
    <row r="33" spans="3:11" ht="29.25" customHeight="1" x14ac:dyDescent="0.3">
      <c r="C33" s="34"/>
      <c r="D33" s="18" t="s">
        <v>54</v>
      </c>
      <c r="E33" s="19" t="s">
        <v>55</v>
      </c>
      <c r="F33" s="20">
        <v>17136900</v>
      </c>
      <c r="G33" s="21">
        <f t="shared" si="4"/>
        <v>8568450</v>
      </c>
      <c r="H33" s="21">
        <f t="shared" si="5"/>
        <v>1542321</v>
      </c>
      <c r="I33" s="21">
        <f t="shared" si="6"/>
        <v>3598749</v>
      </c>
      <c r="J33" s="44">
        <f t="shared" si="3"/>
        <v>3427380</v>
      </c>
      <c r="K33" s="50"/>
    </row>
    <row r="34" spans="3:11" ht="29.25" customHeight="1" x14ac:dyDescent="0.3">
      <c r="C34" s="31" t="s">
        <v>13</v>
      </c>
      <c r="D34" s="18" t="s">
        <v>19</v>
      </c>
      <c r="E34" s="22" t="s">
        <v>14</v>
      </c>
      <c r="F34" s="20">
        <v>2365000</v>
      </c>
      <c r="G34" s="21">
        <f>F34*0.5</f>
        <v>1182500</v>
      </c>
      <c r="H34" s="21">
        <f>F34*0.09</f>
        <v>212850</v>
      </c>
      <c r="I34" s="21">
        <f>F34*0.21</f>
        <v>496650</v>
      </c>
      <c r="J34" s="44">
        <f t="shared" si="3"/>
        <v>473000</v>
      </c>
      <c r="K34" s="50"/>
    </row>
    <row r="35" spans="3:11" ht="29.25" customHeight="1" thickBot="1" x14ac:dyDescent="0.35">
      <c r="C35" s="35"/>
      <c r="D35" s="36" t="s">
        <v>52</v>
      </c>
      <c r="E35" s="37" t="s">
        <v>53</v>
      </c>
      <c r="F35" s="38">
        <v>2000000</v>
      </c>
      <c r="G35" s="39">
        <f>F35*0.5</f>
        <v>1000000</v>
      </c>
      <c r="H35" s="39">
        <f>F35*0.09</f>
        <v>180000</v>
      </c>
      <c r="I35" s="39">
        <f>F35*0.21</f>
        <v>420000</v>
      </c>
      <c r="J35" s="45">
        <f t="shared" si="3"/>
        <v>400000</v>
      </c>
      <c r="K35" s="52"/>
    </row>
    <row r="36" spans="3:11" ht="29.25" customHeight="1" x14ac:dyDescent="0.3"/>
    <row r="37" spans="3:11" ht="29.25" customHeight="1" x14ac:dyDescent="0.3"/>
    <row r="38" spans="3:11" ht="29.25" customHeight="1" x14ac:dyDescent="0.3"/>
    <row r="39" spans="3:11" ht="29.25" customHeight="1" x14ac:dyDescent="0.3"/>
    <row r="40" spans="3:11" ht="29.25" customHeight="1" x14ac:dyDescent="0.3"/>
    <row r="41" spans="3:11" ht="29.25" customHeight="1" x14ac:dyDescent="0.3"/>
    <row r="42" spans="3:11" ht="29.25" customHeight="1" x14ac:dyDescent="0.3"/>
    <row r="43" spans="3:11" ht="29.25" customHeight="1" x14ac:dyDescent="0.3"/>
    <row r="44" spans="3:11" ht="29.25" customHeight="1" x14ac:dyDescent="0.3"/>
    <row r="45" spans="3:11" ht="29.25" customHeight="1" x14ac:dyDescent="0.3"/>
    <row r="46" spans="3:11" ht="29.25" customHeight="1" x14ac:dyDescent="0.3"/>
    <row r="47" spans="3:11" ht="29.25" customHeight="1" x14ac:dyDescent="0.3"/>
    <row r="48" spans="3:11" ht="29.25" customHeight="1" x14ac:dyDescent="0.3"/>
    <row r="49" ht="29.25" customHeight="1" x14ac:dyDescent="0.3"/>
    <row r="50" ht="29.25" customHeight="1" x14ac:dyDescent="0.3"/>
    <row r="51" ht="29.25" customHeight="1" x14ac:dyDescent="0.3"/>
    <row r="52" ht="29.25" customHeight="1" x14ac:dyDescent="0.3"/>
    <row r="53" ht="29.25" customHeight="1" x14ac:dyDescent="0.3"/>
  </sheetData>
  <mergeCells count="7">
    <mergeCell ref="C19:C33"/>
    <mergeCell ref="C7:D7"/>
    <mergeCell ref="C2:K2"/>
    <mergeCell ref="C4:D6"/>
    <mergeCell ref="F5:F6"/>
    <mergeCell ref="F4:J4"/>
    <mergeCell ref="K4:K6"/>
  </mergeCells>
  <phoneticPr fontId="5" type="noConversion"/>
  <pageMargins left="0.7" right="0.7" top="0.75" bottom="0.75" header="0.3" footer="0.3"/>
  <pageSetup paperSize="9" scale="8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2017-11-29T02:30:03Z</cp:lastPrinted>
  <dcterms:created xsi:type="dcterms:W3CDTF">2015-11-10T05:41:35Z</dcterms:created>
  <dcterms:modified xsi:type="dcterms:W3CDTF">2018-01-17T00:56:10Z</dcterms:modified>
</cp:coreProperties>
</file>