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665" yWindow="-15" windowWidth="17400" windowHeight="9990"/>
  </bookViews>
  <sheets>
    <sheet name="산사태취약지역 지정예정지" sheetId="10" r:id="rId1"/>
    <sheet name="산사태취약지역 해제 예정지" sheetId="8" r:id="rId2"/>
  </sheets>
  <definedNames>
    <definedName name="_xlnm._FilterDatabase" localSheetId="0" hidden="1">'산사태취약지역 지정예정지'!$A$4:$O$34</definedName>
    <definedName name="_xlnm._FilterDatabase" localSheetId="1" hidden="1">'산사태취약지역 해제 예정지'!$A$3:$O$140</definedName>
    <definedName name="_xlnm.Print_Area" localSheetId="0">'산사태취약지역 지정예정지'!$A$1:$M$34</definedName>
    <definedName name="_xlnm.Print_Area" localSheetId="1">'산사태취약지역 해제 예정지'!$A$1:$O$142</definedName>
    <definedName name="_xlnm.Print_Titles" localSheetId="1">'산사태취약지역 해제 예정지'!$1:$3</definedName>
  </definedNames>
  <calcPr calcId="145621"/>
</workbook>
</file>

<file path=xl/calcChain.xml><?xml version="1.0" encoding="utf-8"?>
<calcChain xmlns="http://schemas.openxmlformats.org/spreadsheetml/2006/main">
  <c r="F4" i="10" l="1"/>
  <c r="J4" i="8" l="1"/>
  <c r="I4" i="8"/>
  <c r="J142" i="8"/>
  <c r="I142" i="8"/>
  <c r="H142" i="8"/>
  <c r="H5" i="10" l="1"/>
  <c r="H34" i="10" l="1"/>
  <c r="G34" i="10"/>
  <c r="H29" i="10"/>
  <c r="G29" i="10"/>
  <c r="H27" i="10"/>
  <c r="G27" i="10"/>
  <c r="H25" i="10"/>
  <c r="G25" i="10"/>
  <c r="H22" i="10"/>
  <c r="G22" i="10"/>
  <c r="H19" i="10"/>
  <c r="G19" i="10"/>
  <c r="H17" i="10"/>
  <c r="G17" i="10"/>
  <c r="H15" i="10"/>
  <c r="G15" i="10"/>
  <c r="H13" i="10"/>
  <c r="G13" i="10"/>
  <c r="H8" i="10"/>
  <c r="G8" i="10"/>
  <c r="H4" i="10"/>
  <c r="G5" i="10" l="1"/>
  <c r="G4" i="10" s="1"/>
  <c r="H118" i="8"/>
  <c r="H124" i="8"/>
  <c r="H134" i="8"/>
  <c r="I137" i="8"/>
  <c r="J134" i="8"/>
  <c r="I134" i="8"/>
  <c r="J118" i="8"/>
  <c r="J124" i="8"/>
  <c r="I124" i="8"/>
  <c r="I118" i="8"/>
  <c r="J86" i="8" l="1"/>
  <c r="I86" i="8"/>
  <c r="J140" i="8" l="1"/>
  <c r="J83" i="8"/>
  <c r="J80" i="8"/>
  <c r="J78" i="8"/>
  <c r="J76" i="8"/>
  <c r="J74" i="8"/>
  <c r="J72" i="8"/>
  <c r="J70" i="8"/>
  <c r="J68" i="8"/>
  <c r="J66" i="8"/>
  <c r="J64" i="8"/>
  <c r="J62" i="8"/>
  <c r="J60" i="8"/>
  <c r="J58" i="8"/>
  <c r="J56" i="8"/>
  <c r="J54" i="8"/>
  <c r="J52" i="8"/>
  <c r="J50" i="8"/>
  <c r="J48" i="8"/>
  <c r="J46" i="8"/>
  <c r="J44" i="8"/>
  <c r="J42" i="8"/>
  <c r="J40" i="8"/>
  <c r="J38" i="8"/>
  <c r="J36" i="8"/>
  <c r="J34" i="8"/>
  <c r="J32" i="8"/>
  <c r="J30" i="8"/>
  <c r="J28" i="8"/>
  <c r="J26" i="8"/>
  <c r="J24" i="8"/>
  <c r="J22" i="8"/>
  <c r="J20" i="8"/>
  <c r="J18" i="8"/>
  <c r="J16" i="8"/>
  <c r="J14" i="8"/>
  <c r="J12" i="8"/>
  <c r="J10" i="8"/>
  <c r="J8" i="8"/>
  <c r="J6" i="8"/>
  <c r="I140" i="8" l="1"/>
  <c r="H140" i="8"/>
  <c r="H137" i="8"/>
  <c r="H86" i="8"/>
  <c r="I83" i="8"/>
  <c r="H83" i="8"/>
  <c r="I80" i="8"/>
  <c r="H80" i="8"/>
  <c r="I78" i="8"/>
  <c r="H78" i="8"/>
  <c r="I76" i="8"/>
  <c r="H76" i="8"/>
  <c r="I74" i="8"/>
  <c r="H74" i="8"/>
  <c r="I72" i="8"/>
  <c r="H72" i="8"/>
  <c r="I70" i="8"/>
  <c r="H70" i="8"/>
  <c r="I68" i="8"/>
  <c r="H68" i="8"/>
  <c r="I66" i="8"/>
  <c r="H66" i="8"/>
  <c r="I64" i="8"/>
  <c r="H64" i="8"/>
  <c r="I62" i="8"/>
  <c r="H62" i="8"/>
  <c r="I60" i="8"/>
  <c r="H60" i="8"/>
  <c r="I58" i="8"/>
  <c r="H58" i="8"/>
  <c r="I56" i="8"/>
  <c r="H56" i="8"/>
  <c r="I54" i="8"/>
  <c r="H54" i="8"/>
  <c r="I52" i="8"/>
  <c r="H52" i="8"/>
  <c r="I50" i="8"/>
  <c r="H50" i="8"/>
  <c r="I48" i="8"/>
  <c r="H48" i="8"/>
  <c r="I46" i="8"/>
  <c r="H46" i="8"/>
  <c r="I44" i="8"/>
  <c r="H44" i="8"/>
  <c r="I42" i="8"/>
  <c r="H42" i="8"/>
  <c r="I40" i="8"/>
  <c r="H40" i="8"/>
  <c r="I38" i="8"/>
  <c r="H38" i="8"/>
  <c r="I36" i="8"/>
  <c r="H36" i="8"/>
  <c r="I34" i="8"/>
  <c r="H34" i="8"/>
  <c r="I32" i="8"/>
  <c r="H32" i="8"/>
  <c r="I30" i="8"/>
  <c r="H30" i="8"/>
  <c r="I28" i="8"/>
  <c r="H28" i="8"/>
  <c r="I26" i="8"/>
  <c r="H26" i="8"/>
  <c r="I24" i="8"/>
  <c r="H24" i="8"/>
  <c r="I22" i="8"/>
  <c r="H22" i="8"/>
  <c r="I20" i="8"/>
  <c r="H20" i="8"/>
  <c r="I18" i="8"/>
  <c r="H18" i="8"/>
  <c r="I16" i="8"/>
  <c r="H16" i="8"/>
  <c r="I14" i="8"/>
  <c r="H14" i="8"/>
  <c r="I12" i="8"/>
  <c r="H12" i="8"/>
  <c r="I10" i="8"/>
  <c r="H10" i="8"/>
  <c r="I8" i="8"/>
  <c r="H8" i="8"/>
  <c r="I6" i="8" l="1"/>
  <c r="H6" i="8"/>
  <c r="H4" i="8" s="1"/>
</calcChain>
</file>

<file path=xl/sharedStrings.xml><?xml version="1.0" encoding="utf-8"?>
<sst xmlns="http://schemas.openxmlformats.org/spreadsheetml/2006/main" count="1032" uniqueCount="433">
  <si>
    <t>시도</t>
    <phoneticPr fontId="2" type="noConversion"/>
  </si>
  <si>
    <t>시군</t>
    <phoneticPr fontId="2" type="noConversion"/>
  </si>
  <si>
    <t>읍면</t>
    <phoneticPr fontId="2" type="noConversion"/>
  </si>
  <si>
    <t>리</t>
    <phoneticPr fontId="2" type="noConversion"/>
  </si>
  <si>
    <t>토지소재지</t>
    <phoneticPr fontId="2" type="noConversion"/>
  </si>
  <si>
    <t>지번</t>
    <phoneticPr fontId="2" type="noConversion"/>
  </si>
  <si>
    <t>소계</t>
    <phoneticPr fontId="2" type="noConversion"/>
  </si>
  <si>
    <t>계</t>
    <phoneticPr fontId="2" type="noConversion"/>
  </si>
  <si>
    <t>연번</t>
    <phoneticPr fontId="2" type="noConversion"/>
  </si>
  <si>
    <t>지적면적
(㎡)</t>
    <phoneticPr fontId="2" type="noConversion"/>
  </si>
  <si>
    <t>편입면적
(㎡)</t>
    <phoneticPr fontId="2" type="noConversion"/>
  </si>
  <si>
    <t>소  유  자</t>
    <phoneticPr fontId="2" type="noConversion"/>
  </si>
  <si>
    <t>성     명</t>
    <phoneticPr fontId="2" type="noConversion"/>
  </si>
  <si>
    <t>주     소</t>
    <phoneticPr fontId="2" type="noConversion"/>
  </si>
  <si>
    <t>비고</t>
    <phoneticPr fontId="2" type="noConversion"/>
  </si>
  <si>
    <t>소계</t>
    <phoneticPr fontId="2" type="noConversion"/>
  </si>
  <si>
    <t>경상북도</t>
  </si>
  <si>
    <t>봉화군</t>
  </si>
  <si>
    <t>물야면</t>
  </si>
  <si>
    <t>가평리</t>
  </si>
  <si>
    <t>산6-1</t>
  </si>
  <si>
    <t>제2018-2호</t>
  </si>
  <si>
    <t>개단리</t>
  </si>
  <si>
    <t>산80-1</t>
  </si>
  <si>
    <t>제2018-3호</t>
  </si>
  <si>
    <t>산93-1</t>
  </si>
  <si>
    <t>제2018-4호</t>
  </si>
  <si>
    <t>산98</t>
  </si>
  <si>
    <t>제2018-5호</t>
  </si>
  <si>
    <t>산132-1</t>
  </si>
  <si>
    <t>제2018-6호</t>
  </si>
  <si>
    <t>산138</t>
  </si>
  <si>
    <t>제2018-7호</t>
  </si>
  <si>
    <t>제2018-8호</t>
  </si>
  <si>
    <t>북지리</t>
  </si>
  <si>
    <t>산161</t>
  </si>
  <si>
    <t>제2018-9호</t>
  </si>
  <si>
    <t>압동리</t>
  </si>
  <si>
    <t>산14</t>
  </si>
  <si>
    <t>제2018-10호</t>
  </si>
  <si>
    <t>봉성면</t>
  </si>
  <si>
    <t>금봉리</t>
  </si>
  <si>
    <t>산15</t>
  </si>
  <si>
    <t>제2018-11호</t>
  </si>
  <si>
    <t>산21</t>
  </si>
  <si>
    <t>제2018-12호</t>
  </si>
  <si>
    <t>춘양면</t>
  </si>
  <si>
    <t>의양리</t>
  </si>
  <si>
    <t>산27-17</t>
  </si>
  <si>
    <t>제2018-13호</t>
  </si>
  <si>
    <t>석현리</t>
  </si>
  <si>
    <t>산88-1</t>
  </si>
  <si>
    <t>제2018-14호</t>
  </si>
  <si>
    <t>서벽리</t>
  </si>
  <si>
    <t>산2</t>
  </si>
  <si>
    <t>제2018-15호</t>
  </si>
  <si>
    <t>산215-1</t>
  </si>
  <si>
    <t>제2018-16호</t>
  </si>
  <si>
    <t>산216</t>
  </si>
  <si>
    <t>제2018-17호</t>
  </si>
  <si>
    <t>도심리</t>
  </si>
  <si>
    <t>산44-2</t>
  </si>
  <si>
    <t>제2018-18호</t>
  </si>
  <si>
    <t>애당리</t>
  </si>
  <si>
    <t>산53</t>
  </si>
  <si>
    <t>제2018-19호</t>
  </si>
  <si>
    <t>소로리</t>
  </si>
  <si>
    <t>산35</t>
  </si>
  <si>
    <t>제2018-20호</t>
  </si>
  <si>
    <t>소천면</t>
  </si>
  <si>
    <t>고선리</t>
  </si>
  <si>
    <t>산16</t>
  </si>
  <si>
    <t>제2018-21호</t>
  </si>
  <si>
    <t>산17</t>
  </si>
  <si>
    <t>제2018-22호</t>
  </si>
  <si>
    <t>남회룡리</t>
  </si>
  <si>
    <t>산6</t>
  </si>
  <si>
    <t>제2018-23호</t>
  </si>
  <si>
    <t>재산면</t>
  </si>
  <si>
    <t>상리</t>
  </si>
  <si>
    <t>제2018-24호</t>
  </si>
  <si>
    <t>명호면</t>
  </si>
  <si>
    <t>도천리</t>
  </si>
  <si>
    <t>산355-1</t>
  </si>
  <si>
    <t>제2018-25호</t>
  </si>
  <si>
    <t>산108</t>
  </si>
  <si>
    <t>제2018-26호</t>
  </si>
  <si>
    <t>오록리</t>
  </si>
  <si>
    <t>국(농림축산식품부)</t>
  </si>
  <si>
    <t>제2018-27호</t>
  </si>
  <si>
    <t>국(국토교통부)</t>
  </si>
  <si>
    <t>제2018-28호</t>
  </si>
  <si>
    <t>우곡리</t>
  </si>
  <si>
    <t>제2018-29호</t>
  </si>
  <si>
    <t>법전면</t>
  </si>
  <si>
    <t>어지리</t>
  </si>
  <si>
    <t>산94</t>
  </si>
  <si>
    <t>제2018-30호</t>
  </si>
  <si>
    <t>학산리</t>
  </si>
  <si>
    <t>제2018-31호</t>
  </si>
  <si>
    <t>제2018-32호</t>
  </si>
  <si>
    <t>산157</t>
  </si>
  <si>
    <t>제2018-33호</t>
  </si>
  <si>
    <t>891-1</t>
  </si>
  <si>
    <t>제2018-34호</t>
  </si>
  <si>
    <t>현동리</t>
  </si>
  <si>
    <t>박정옥</t>
  </si>
  <si>
    <t>제2018-35호</t>
  </si>
  <si>
    <t>임기리</t>
  </si>
  <si>
    <t>산222-4</t>
  </si>
  <si>
    <t>제2018-36호</t>
  </si>
  <si>
    <t>갈산리</t>
  </si>
  <si>
    <t>산265</t>
  </si>
  <si>
    <t>제2018-37호</t>
  </si>
  <si>
    <t>산631</t>
  </si>
  <si>
    <t>산8-1</t>
  </si>
  <si>
    <t>제2018-38호</t>
    <phoneticPr fontId="8" type="noConversion"/>
  </si>
  <si>
    <t>제2018-39호</t>
  </si>
  <si>
    <t>제2018-40호</t>
  </si>
  <si>
    <t>산96</t>
  </si>
  <si>
    <t>제2018-41호</t>
  </si>
  <si>
    <t>제2018-42호</t>
  </si>
  <si>
    <t>경북 문경시 호계면</t>
  </si>
  <si>
    <t>제2018-43호</t>
  </si>
  <si>
    <t>동면리</t>
  </si>
  <si>
    <t>제2018-44호</t>
  </si>
  <si>
    <t>산88</t>
  </si>
  <si>
    <t>제2018-45호</t>
  </si>
  <si>
    <t>산135</t>
    <phoneticPr fontId="8" type="noConversion"/>
  </si>
  <si>
    <t>지정번호</t>
    <phoneticPr fontId="8" type="noConversion"/>
  </si>
  <si>
    <t>해제사유</t>
    <phoneticPr fontId="2" type="noConversion"/>
  </si>
  <si>
    <t>제2018-1호</t>
    <phoneticPr fontId="8" type="noConversion"/>
  </si>
  <si>
    <t>사방사업 시행으로 지정 목적달성</t>
    <phoneticPr fontId="8" type="noConversion"/>
  </si>
  <si>
    <t>해제면적
(㎡)</t>
    <phoneticPr fontId="2" type="noConversion"/>
  </si>
  <si>
    <t>취약지역 유형</t>
    <phoneticPr fontId="2" type="noConversion"/>
  </si>
  <si>
    <t>소지리</t>
  </si>
  <si>
    <t>눌산리</t>
  </si>
  <si>
    <t>산62임</t>
  </si>
  <si>
    <t>618임</t>
  </si>
  <si>
    <t>산10-3임</t>
  </si>
  <si>
    <t>산10-12임</t>
  </si>
  <si>
    <t>산10-11도</t>
  </si>
  <si>
    <t>산10-2도</t>
  </si>
  <si>
    <t>산50임</t>
  </si>
  <si>
    <t>산54임</t>
  </si>
  <si>
    <t>봉화읍</t>
  </si>
  <si>
    <t>해저리</t>
  </si>
  <si>
    <t>산150임</t>
  </si>
  <si>
    <t>산153-1임</t>
  </si>
  <si>
    <t>산152임</t>
  </si>
  <si>
    <t>산102임</t>
  </si>
  <si>
    <t>서동리</t>
  </si>
  <si>
    <t>산29임</t>
  </si>
  <si>
    <t>산16임</t>
  </si>
  <si>
    <t>719-10구</t>
  </si>
  <si>
    <t>제2014-1호</t>
    <phoneticPr fontId="8" type="noConversion"/>
  </si>
  <si>
    <t>토석류</t>
    <phoneticPr fontId="8" type="noConversion"/>
  </si>
  <si>
    <t>제2014-2호</t>
    <phoneticPr fontId="8" type="noConversion"/>
  </si>
  <si>
    <t>제2014-3호</t>
    <phoneticPr fontId="8" type="noConversion"/>
  </si>
  <si>
    <t>제2014-4호</t>
    <phoneticPr fontId="8" type="noConversion"/>
  </si>
  <si>
    <t>제2014-5호</t>
    <phoneticPr fontId="8" type="noConversion"/>
  </si>
  <si>
    <t>제2014-6호</t>
    <phoneticPr fontId="8" type="noConversion"/>
  </si>
  <si>
    <t>제2014-7호</t>
    <phoneticPr fontId="8" type="noConversion"/>
  </si>
  <si>
    <t>제2014-11호</t>
    <phoneticPr fontId="8" type="noConversion"/>
  </si>
  <si>
    <t>제2014-12호</t>
    <phoneticPr fontId="8" type="noConversion"/>
  </si>
  <si>
    <t>제2014-13호</t>
    <phoneticPr fontId="8" type="noConversion"/>
  </si>
  <si>
    <t>제2014-14호</t>
    <phoneticPr fontId="8" type="noConversion"/>
  </si>
  <si>
    <t>제2014-16호</t>
    <phoneticPr fontId="8" type="noConversion"/>
  </si>
  <si>
    <t>제2014-18호</t>
    <phoneticPr fontId="8" type="noConversion"/>
  </si>
  <si>
    <t>제2014-21호</t>
    <phoneticPr fontId="8" type="noConversion"/>
  </si>
  <si>
    <t>제2014-24호</t>
    <phoneticPr fontId="8" type="noConversion"/>
  </si>
  <si>
    <t>제2014-25호</t>
    <phoneticPr fontId="8" type="noConversion"/>
  </si>
  <si>
    <t>제2014-27호</t>
    <phoneticPr fontId="8" type="noConversion"/>
  </si>
  <si>
    <t>제2014-31호</t>
    <phoneticPr fontId="8" type="noConversion"/>
  </si>
  <si>
    <t>제2014-33호</t>
    <phoneticPr fontId="8" type="noConversion"/>
  </si>
  <si>
    <t>제2014-35호</t>
    <phoneticPr fontId="8" type="noConversion"/>
  </si>
  <si>
    <t>제2014-36호</t>
    <phoneticPr fontId="8" type="noConversion"/>
  </si>
  <si>
    <t>제2014-40호</t>
    <phoneticPr fontId="8" type="noConversion"/>
  </si>
  <si>
    <t>제2014-45호</t>
    <phoneticPr fontId="8" type="noConversion"/>
  </si>
  <si>
    <t>제2014-46호</t>
    <phoneticPr fontId="8" type="noConversion"/>
  </si>
  <si>
    <t>제2014-49호</t>
    <phoneticPr fontId="8" type="noConversion"/>
  </si>
  <si>
    <t>제2014-2호</t>
    <phoneticPr fontId="8" type="noConversion"/>
  </si>
  <si>
    <t>제2014-3호</t>
    <phoneticPr fontId="8" type="noConversion"/>
  </si>
  <si>
    <t>제2014-8호</t>
    <phoneticPr fontId="8" type="noConversion"/>
  </si>
  <si>
    <t>제2014-28호</t>
    <phoneticPr fontId="8" type="noConversion"/>
  </si>
  <si>
    <t>제2014-34호</t>
    <phoneticPr fontId="8" type="noConversion"/>
  </si>
  <si>
    <t>제2014-41호</t>
    <phoneticPr fontId="8" type="noConversion"/>
  </si>
  <si>
    <t>제2014-42호</t>
    <phoneticPr fontId="8" type="noConversion"/>
  </si>
  <si>
    <t>제2014-44호</t>
    <phoneticPr fontId="8" type="noConversion"/>
  </si>
  <si>
    <t>제2015-2호</t>
    <phoneticPr fontId="8" type="noConversion"/>
  </si>
  <si>
    <t>568임</t>
    <phoneticPr fontId="8" type="noConversion"/>
  </si>
  <si>
    <t>산135</t>
    <phoneticPr fontId="8" type="noConversion"/>
  </si>
  <si>
    <t>제2015-3호</t>
    <phoneticPr fontId="8" type="noConversion"/>
  </si>
  <si>
    <t>2552도</t>
  </si>
  <si>
    <t>1338전</t>
    <phoneticPr fontId="12" type="noConversion"/>
  </si>
  <si>
    <t>2553구</t>
  </si>
  <si>
    <t>산733도</t>
  </si>
  <si>
    <t>산734구</t>
  </si>
  <si>
    <t>1339전</t>
  </si>
  <si>
    <t>2554도</t>
  </si>
  <si>
    <t>산645임</t>
  </si>
  <si>
    <t>2555구</t>
  </si>
  <si>
    <t>0-133가</t>
    <phoneticPr fontId="2" type="noConversion"/>
  </si>
  <si>
    <t>0-134가</t>
  </si>
  <si>
    <t>1340전</t>
  </si>
  <si>
    <t>2556도</t>
  </si>
  <si>
    <t>1343전</t>
  </si>
  <si>
    <t>1342전</t>
  </si>
  <si>
    <t>산644임</t>
  </si>
  <si>
    <t>산697구</t>
  </si>
  <si>
    <t>산698도</t>
  </si>
  <si>
    <t>2557구</t>
  </si>
  <si>
    <t>2529구</t>
  </si>
  <si>
    <t>2526도</t>
  </si>
  <si>
    <t>964전</t>
  </si>
  <si>
    <t>0-129가</t>
  </si>
  <si>
    <t>2528도</t>
  </si>
  <si>
    <t>0-130가</t>
  </si>
  <si>
    <t>1337전</t>
  </si>
  <si>
    <t>2550구</t>
  </si>
  <si>
    <t>0-131가</t>
  </si>
  <si>
    <t>2551도</t>
  </si>
  <si>
    <t>0-132가</t>
  </si>
  <si>
    <t>제2015-21호</t>
    <phoneticPr fontId="8" type="noConversion"/>
  </si>
  <si>
    <t>603임</t>
    <phoneticPr fontId="8" type="noConversion"/>
  </si>
  <si>
    <t>산167구</t>
    <phoneticPr fontId="8" type="noConversion"/>
  </si>
  <si>
    <t>산1임</t>
    <phoneticPr fontId="8" type="noConversion"/>
  </si>
  <si>
    <t>604임</t>
    <phoneticPr fontId="8" type="noConversion"/>
  </si>
  <si>
    <t>산2임</t>
    <phoneticPr fontId="8" type="noConversion"/>
  </si>
  <si>
    <t>산44임</t>
  </si>
  <si>
    <t>2527구</t>
  </si>
  <si>
    <t>1398임</t>
  </si>
  <si>
    <t>1396임</t>
  </si>
  <si>
    <t>1399임</t>
  </si>
  <si>
    <t>0-8가</t>
  </si>
  <si>
    <t>1395임</t>
    <phoneticPr fontId="12" type="noConversion"/>
  </si>
  <si>
    <t>2439구</t>
  </si>
  <si>
    <t>산87</t>
    <phoneticPr fontId="8" type="noConversion"/>
  </si>
  <si>
    <t>제2017-11호</t>
    <phoneticPr fontId="8" type="noConversion"/>
  </si>
  <si>
    <t>제2017-28호</t>
    <phoneticPr fontId="8" type="noConversion"/>
  </si>
  <si>
    <t>제2015-43호</t>
    <phoneticPr fontId="8" type="noConversion"/>
  </si>
  <si>
    <t>국토교통부</t>
    <phoneticPr fontId="8" type="noConversion"/>
  </si>
  <si>
    <t>농림축산식품부</t>
    <phoneticPr fontId="8" type="noConversion"/>
  </si>
  <si>
    <t>미상</t>
    <phoneticPr fontId="8" type="noConversion"/>
  </si>
  <si>
    <t>사방사업 시행으로 지정 목적달성</t>
  </si>
  <si>
    <t>경상북도</t>
    <phoneticPr fontId="8" type="noConversion"/>
  </si>
  <si>
    <t>봉화군</t>
    <phoneticPr fontId="8" type="noConversion"/>
  </si>
  <si>
    <t>법전면</t>
    <phoneticPr fontId="8" type="noConversion"/>
  </si>
  <si>
    <t>어지리</t>
    <phoneticPr fontId="8" type="noConversion"/>
  </si>
  <si>
    <t>경상북도</t>
    <phoneticPr fontId="8" type="noConversion"/>
  </si>
  <si>
    <t>봉화군</t>
    <phoneticPr fontId="8" type="noConversion"/>
  </si>
  <si>
    <t>재산면</t>
    <phoneticPr fontId="8" type="noConversion"/>
  </si>
  <si>
    <t>상리</t>
    <phoneticPr fontId="8" type="noConversion"/>
  </si>
  <si>
    <t>산135</t>
    <phoneticPr fontId="8" type="noConversion"/>
  </si>
  <si>
    <t>동면리</t>
    <phoneticPr fontId="8" type="noConversion"/>
  </si>
  <si>
    <t>춘양면</t>
    <phoneticPr fontId="8" type="noConversion"/>
  </si>
  <si>
    <t>애당리</t>
    <phoneticPr fontId="8" type="noConversion"/>
  </si>
  <si>
    <t>갈산리</t>
    <phoneticPr fontId="8" type="noConversion"/>
  </si>
  <si>
    <t>산사태</t>
    <phoneticPr fontId="8" type="noConversion"/>
  </si>
  <si>
    <t>경상북도 봉화군 물야면 서리길 1*-14</t>
    <phoneticPr fontId="8" type="noConversion"/>
  </si>
  <si>
    <t>경상북도 봉화군 물야면 아곡길 *4</t>
    <phoneticPr fontId="8" type="noConversion"/>
  </si>
  <si>
    <t>경상북도 봉화군 물야면 월계길 5*3-71</t>
    <phoneticPr fontId="8" type="noConversion"/>
  </si>
  <si>
    <t xml:space="preserve">경상북도 봉화군 봉화읍 거촌로 5*, </t>
    <phoneticPr fontId="8" type="noConversion"/>
  </si>
  <si>
    <t>봉화군 봉화읍 봉화로 1*11</t>
    <phoneticPr fontId="8" type="noConversion"/>
  </si>
  <si>
    <t>서울특별시 광진구 광나루로 3*9</t>
    <phoneticPr fontId="8" type="noConversion"/>
  </si>
  <si>
    <t>경상북도 봉화군 물야면 월계길 5*3-72</t>
    <phoneticPr fontId="8" type="noConversion"/>
  </si>
  <si>
    <t>경상북도 봉화군 봉화읍 충재길 4*</t>
    <phoneticPr fontId="8" type="noConversion"/>
  </si>
  <si>
    <t>부산광역시 남구 분포로 1*3</t>
    <phoneticPr fontId="8" type="noConversion"/>
  </si>
  <si>
    <t>울산광역시 울주군 범서읍 평천길 *2</t>
    <phoneticPr fontId="8" type="noConversion"/>
  </si>
  <si>
    <t>경상북도 봉화군 봉성면 금봉로 *49</t>
    <phoneticPr fontId="8" type="noConversion"/>
  </si>
  <si>
    <t xml:space="preserve">경기도 고양시 일산서구 고봉로3*9번길 </t>
    <phoneticPr fontId="8" type="noConversion"/>
  </si>
  <si>
    <t>서울특별시 구로구 고척로 4*</t>
    <phoneticPr fontId="8" type="noConversion"/>
  </si>
  <si>
    <t>대구광역시 중구 남산로13길 *7</t>
    <phoneticPr fontId="8" type="noConversion"/>
  </si>
  <si>
    <t>경상북도 영주시 시청로24번길 *0</t>
    <phoneticPr fontId="8" type="noConversion"/>
  </si>
  <si>
    <t>경기도 광주시 오포읍 오포로 6*7-19</t>
    <phoneticPr fontId="8" type="noConversion"/>
  </si>
  <si>
    <t>인천광역시 남구 매소홀로 6*</t>
    <phoneticPr fontId="8" type="noConversion"/>
  </si>
  <si>
    <t>서울특별시 동작구 상도로 3*6-1</t>
    <phoneticPr fontId="8" type="noConversion"/>
  </si>
  <si>
    <t>경기도 고양시 일산서구 일현로 1*0</t>
    <phoneticPr fontId="8" type="noConversion"/>
  </si>
  <si>
    <t>강원도 동해시 청운1길 *0</t>
    <phoneticPr fontId="8" type="noConversion"/>
  </si>
  <si>
    <t>서울특별시 은평구 불광로2길 3*</t>
    <phoneticPr fontId="8" type="noConversion"/>
  </si>
  <si>
    <t>경상북도 봉화군 봉화읍 바래미길 *5-11</t>
    <phoneticPr fontId="8" type="noConversion"/>
  </si>
  <si>
    <t>부산광역시 사하구 다대동 3*0</t>
    <phoneticPr fontId="8" type="noConversion"/>
  </si>
  <si>
    <t>경상북도 봉화군 물야면 월계길 7*9</t>
    <phoneticPr fontId="8" type="noConversion"/>
  </si>
  <si>
    <t>서울특별시 양천구 신월로5길 1*</t>
    <phoneticPr fontId="8" type="noConversion"/>
  </si>
  <si>
    <t>경상북도 경주시 안강읍 비화중로 1*</t>
    <phoneticPr fontId="8" type="noConversion"/>
  </si>
  <si>
    <t>경상북도 영주시 안정면 회헌로 4*4</t>
    <phoneticPr fontId="8" type="noConversion"/>
  </si>
  <si>
    <t>울산광역시 중구 곽남14길 4*</t>
    <phoneticPr fontId="8" type="noConversion"/>
  </si>
  <si>
    <t>강원도 춘천시 공지로 2*4-16</t>
    <phoneticPr fontId="8" type="noConversion"/>
  </si>
  <si>
    <t>충청남도 천안시 신방동 8*4</t>
    <phoneticPr fontId="8" type="noConversion"/>
  </si>
  <si>
    <t xml:space="preserve">서울특별시 서초구 사임당로1*길 </t>
    <phoneticPr fontId="8" type="noConversion"/>
  </si>
  <si>
    <t>경상북도 영주시 향교길52번길 *1</t>
    <phoneticPr fontId="8" type="noConversion"/>
  </si>
  <si>
    <t>경기도 남양주시 진접읍 해밀예당1로236번길 *</t>
    <phoneticPr fontId="8" type="noConversion"/>
  </si>
  <si>
    <t>경기도 용인시 수지구 신봉2로 2*</t>
    <phoneticPr fontId="8" type="noConversion"/>
  </si>
  <si>
    <t>경기도 성남시 분당구 정자일로 2*8</t>
    <phoneticPr fontId="8" type="noConversion"/>
  </si>
  <si>
    <t>서울특별시 도봉구 창동 3*</t>
    <phoneticPr fontId="8" type="noConversion"/>
  </si>
  <si>
    <t>서울특별시 양평구 목동 동로 1*</t>
    <phoneticPr fontId="8" type="noConversion"/>
  </si>
  <si>
    <t>경상북도 영주시 향교길52번길 2*</t>
    <phoneticPr fontId="8" type="noConversion"/>
  </si>
  <si>
    <t>경북 봉화군 재산면 상리 1*</t>
    <phoneticPr fontId="8" type="noConversion"/>
  </si>
  <si>
    <t>경북 봉화군 재산면 과인마길 1*9</t>
    <phoneticPr fontId="8" type="noConversion"/>
  </si>
  <si>
    <t>경북 봉화군 재산면 과인마길 1*9</t>
    <phoneticPr fontId="8" type="noConversion"/>
  </si>
  <si>
    <t>경북 봉화군 재산면 재산면 재산로 7*3</t>
    <phoneticPr fontId="8" type="noConversion"/>
  </si>
  <si>
    <t>부산광역시 해운대구 센텀1로 2*</t>
    <phoneticPr fontId="8" type="noConversion"/>
  </si>
  <si>
    <t>인천광역시 남구 인주대로 417번길 1*-5</t>
    <phoneticPr fontId="8" type="noConversion"/>
  </si>
  <si>
    <t>대구광역시 달서구 구마로14남길 *5</t>
    <phoneticPr fontId="8" type="noConversion"/>
  </si>
  <si>
    <t>경북 영주시 중앙로 81번길 1*</t>
    <phoneticPr fontId="8" type="noConversion"/>
  </si>
  <si>
    <t>경북 영주시 창진로 194번길 *4-4</t>
    <phoneticPr fontId="8" type="noConversion"/>
  </si>
  <si>
    <t>경북 영주시 창진로 194번길 *4-4</t>
    <phoneticPr fontId="8" type="noConversion"/>
  </si>
  <si>
    <t>대구광역시 달서구 구마로 14남길 *5</t>
    <phoneticPr fontId="8" type="noConversion"/>
  </si>
  <si>
    <t xml:space="preserve">서울특별시 관악구 청룡길 16, </t>
    <phoneticPr fontId="8" type="noConversion"/>
  </si>
  <si>
    <t>경기도 성남시 분당구 정자일로 *8</t>
    <phoneticPr fontId="8" type="noConversion"/>
  </si>
  <si>
    <t>김*종</t>
    <phoneticPr fontId="8" type="noConversion"/>
  </si>
  <si>
    <t>송*영</t>
    <phoneticPr fontId="8" type="noConversion"/>
  </si>
  <si>
    <t>김*대</t>
    <phoneticPr fontId="8" type="noConversion"/>
  </si>
  <si>
    <t>이*수</t>
    <phoneticPr fontId="8" type="noConversion"/>
  </si>
  <si>
    <t>봉*군</t>
    <phoneticPr fontId="8" type="noConversion"/>
  </si>
  <si>
    <t>김*성</t>
    <phoneticPr fontId="8" type="noConversion"/>
  </si>
  <si>
    <t>최*석</t>
    <phoneticPr fontId="8" type="noConversion"/>
  </si>
  <si>
    <t>권*철</t>
    <phoneticPr fontId="8" type="noConversion"/>
  </si>
  <si>
    <t>황*석</t>
    <phoneticPr fontId="8" type="noConversion"/>
  </si>
  <si>
    <t>유*진</t>
    <phoneticPr fontId="8" type="noConversion"/>
  </si>
  <si>
    <t>대한불교*계종금*암</t>
    <phoneticPr fontId="8" type="noConversion"/>
  </si>
  <si>
    <t>권*호</t>
    <phoneticPr fontId="8" type="noConversion"/>
  </si>
  <si>
    <t>권*주</t>
    <phoneticPr fontId="8" type="noConversion"/>
  </si>
  <si>
    <t>이*규</t>
    <phoneticPr fontId="8" type="noConversion"/>
  </si>
  <si>
    <t>경주*씨상촌공파*암문중</t>
    <phoneticPr fontId="8" type="noConversion"/>
  </si>
  <si>
    <t>정*철</t>
    <phoneticPr fontId="8" type="noConversion"/>
  </si>
  <si>
    <t>박*훈</t>
    <phoneticPr fontId="8" type="noConversion"/>
  </si>
  <si>
    <t>김*규</t>
    <phoneticPr fontId="8" type="noConversion"/>
  </si>
  <si>
    <t>이*곤</t>
    <phoneticPr fontId="8" type="noConversion"/>
  </si>
  <si>
    <t>이*현</t>
    <phoneticPr fontId="8" type="noConversion"/>
  </si>
  <si>
    <t>의성*씨해*문중</t>
    <phoneticPr fontId="8" type="noConversion"/>
  </si>
  <si>
    <t>(주)성*기업</t>
    <phoneticPr fontId="8" type="noConversion"/>
  </si>
  <si>
    <t>대한불교*계종*서사</t>
    <phoneticPr fontId="8" type="noConversion"/>
  </si>
  <si>
    <t>권*휘</t>
    <phoneticPr fontId="8" type="noConversion"/>
  </si>
  <si>
    <t>전*조</t>
    <phoneticPr fontId="8" type="noConversion"/>
  </si>
  <si>
    <t>남*연</t>
    <phoneticPr fontId="8" type="noConversion"/>
  </si>
  <si>
    <t>김*자</t>
    <phoneticPr fontId="8" type="noConversion"/>
  </si>
  <si>
    <t>권*역</t>
    <phoneticPr fontId="8" type="noConversion"/>
  </si>
  <si>
    <t>이*록</t>
    <phoneticPr fontId="8" type="noConversion"/>
  </si>
  <si>
    <t>산림*영주*유림관리소</t>
    <phoneticPr fontId="8" type="noConversion"/>
  </si>
  <si>
    <t>강*태</t>
    <phoneticPr fontId="8" type="noConversion"/>
  </si>
  <si>
    <t>고*빈</t>
    <phoneticPr fontId="8" type="noConversion"/>
  </si>
  <si>
    <t xml:space="preserve">김*석 </t>
    <phoneticPr fontId="8" type="noConversion"/>
  </si>
  <si>
    <t>권*중</t>
    <phoneticPr fontId="8" type="noConversion"/>
  </si>
  <si>
    <t>권*학</t>
    <phoneticPr fontId="8" type="noConversion"/>
  </si>
  <si>
    <t>권*희</t>
    <phoneticPr fontId="8" type="noConversion"/>
  </si>
  <si>
    <t>이*재</t>
    <phoneticPr fontId="8" type="noConversion"/>
  </si>
  <si>
    <t>이*환</t>
    <phoneticPr fontId="8" type="noConversion"/>
  </si>
  <si>
    <t>임*오</t>
    <phoneticPr fontId="8" type="noConversion"/>
  </si>
  <si>
    <t>이*환</t>
    <phoneticPr fontId="8" type="noConversion"/>
  </si>
  <si>
    <t>김*자</t>
    <phoneticPr fontId="8" type="noConversion"/>
  </si>
  <si>
    <t>김*진</t>
    <phoneticPr fontId="8" type="noConversion"/>
  </si>
  <si>
    <t>한국*품영농조합법인</t>
    <phoneticPr fontId="8" type="noConversion"/>
  </si>
  <si>
    <t>김*락</t>
    <phoneticPr fontId="8" type="noConversion"/>
  </si>
  <si>
    <t>신*이</t>
    <phoneticPr fontId="8" type="noConversion"/>
  </si>
  <si>
    <t>김*락</t>
    <phoneticPr fontId="8" type="noConversion"/>
  </si>
  <si>
    <t>황 * 호</t>
    <phoneticPr fontId="8" type="noConversion"/>
  </si>
  <si>
    <t>연번</t>
    <phoneticPr fontId="2" type="noConversion"/>
  </si>
  <si>
    <t>토지소재지</t>
    <phoneticPr fontId="2" type="noConversion"/>
  </si>
  <si>
    <t>지번</t>
    <phoneticPr fontId="2" type="noConversion"/>
  </si>
  <si>
    <t>지적면적
(㎡)</t>
    <phoneticPr fontId="2" type="noConversion"/>
  </si>
  <si>
    <t>편입면적
(㎡)</t>
    <phoneticPr fontId="2" type="noConversion"/>
  </si>
  <si>
    <t>취약지역
유형</t>
    <phoneticPr fontId="2" type="noConversion"/>
  </si>
  <si>
    <t>사업종류</t>
    <phoneticPr fontId="2" type="noConversion"/>
  </si>
  <si>
    <t>소  유  자</t>
    <phoneticPr fontId="2" type="noConversion"/>
  </si>
  <si>
    <t>비고</t>
    <phoneticPr fontId="2" type="noConversion"/>
  </si>
  <si>
    <t>시도</t>
    <phoneticPr fontId="2" type="noConversion"/>
  </si>
  <si>
    <t>시군</t>
    <phoneticPr fontId="2" type="noConversion"/>
  </si>
  <si>
    <t>읍면</t>
    <phoneticPr fontId="2" type="noConversion"/>
  </si>
  <si>
    <t>리</t>
    <phoneticPr fontId="2" type="noConversion"/>
  </si>
  <si>
    <t>주     소</t>
    <phoneticPr fontId="2" type="noConversion"/>
  </si>
  <si>
    <t>성     명</t>
    <phoneticPr fontId="2" type="noConversion"/>
  </si>
  <si>
    <t>계</t>
    <phoneticPr fontId="2" type="noConversion"/>
  </si>
  <si>
    <t>계류보전</t>
    <phoneticPr fontId="2" type="noConversion"/>
  </si>
  <si>
    <t>토석류</t>
    <phoneticPr fontId="2" type="noConversion"/>
  </si>
  <si>
    <t>경상북도</t>
    <phoneticPr fontId="2" type="noConversion"/>
  </si>
  <si>
    <t>봉화군</t>
    <phoneticPr fontId="2" type="noConversion"/>
  </si>
  <si>
    <t>소계</t>
    <phoneticPr fontId="2" type="noConversion"/>
  </si>
  <si>
    <t>제2016-3호</t>
    <phoneticPr fontId="2" type="noConversion"/>
  </si>
  <si>
    <t>경기도 군포시 오금로 4*</t>
    <phoneticPr fontId="2" type="noConversion"/>
  </si>
  <si>
    <t>유 *  신</t>
    <phoneticPr fontId="2" type="noConversion"/>
  </si>
  <si>
    <t>봉화군 법전면 눌산길 5*9-**</t>
    <phoneticPr fontId="2" type="noConversion"/>
  </si>
  <si>
    <t>이 *  장</t>
    <phoneticPr fontId="2" type="noConversion"/>
  </si>
  <si>
    <t>국 *  교 통 부</t>
    <phoneticPr fontId="2" type="noConversion"/>
  </si>
  <si>
    <t>제2016-5호</t>
    <phoneticPr fontId="2" type="noConversion"/>
  </si>
  <si>
    <t>경북 봉화군 법전면 소천리 1*0</t>
    <phoneticPr fontId="2" type="noConversion"/>
  </si>
  <si>
    <t>의성* 씨옥계위화장소</t>
    <phoneticPr fontId="2" type="noConversion"/>
  </si>
  <si>
    <t>국 * 교 통 부</t>
    <phoneticPr fontId="2" type="noConversion"/>
  </si>
  <si>
    <t>농림* 산식품부</t>
    <phoneticPr fontId="2" type="noConversion"/>
  </si>
  <si>
    <t>제2016-7호</t>
    <phoneticPr fontId="2" type="noConversion"/>
  </si>
  <si>
    <t>봉 *  군</t>
    <phoneticPr fontId="2" type="noConversion"/>
  </si>
  <si>
    <t>제2016-8호</t>
    <phoneticPr fontId="2" type="noConversion"/>
  </si>
  <si>
    <t>경북 봉화군 법전면 고노동길 2*0</t>
    <phoneticPr fontId="2" type="noConversion"/>
  </si>
  <si>
    <t>방 *  태</t>
    <phoneticPr fontId="2" type="noConversion"/>
  </si>
  <si>
    <t>제2016-9호</t>
    <phoneticPr fontId="2" type="noConversion"/>
  </si>
  <si>
    <t>산54-5임</t>
    <phoneticPr fontId="2" type="noConversion"/>
  </si>
  <si>
    <t>방 *  극</t>
    <phoneticPr fontId="2" type="noConversion"/>
  </si>
  <si>
    <t>사방댐</t>
    <phoneticPr fontId="2" type="noConversion"/>
  </si>
  <si>
    <t>제2016-11호</t>
    <phoneticPr fontId="2" type="noConversion"/>
  </si>
  <si>
    <t xml:space="preserve">강원도 태백시 장성1길 53, </t>
    <phoneticPr fontId="2" type="noConversion"/>
  </si>
  <si>
    <t>김 *  신</t>
    <phoneticPr fontId="2" type="noConversion"/>
  </si>
  <si>
    <t>경북 봉화군 봉화읍 해저리 7*5</t>
    <phoneticPr fontId="2" type="noConversion"/>
  </si>
  <si>
    <t>의성* 씨개암공파해저문중</t>
    <phoneticPr fontId="2" type="noConversion"/>
  </si>
  <si>
    <t>제2016-12호</t>
    <phoneticPr fontId="2" type="noConversion"/>
  </si>
  <si>
    <t>경북 봉화군 춘양면 감동골1길 *</t>
    <phoneticPr fontId="2" type="noConversion"/>
  </si>
  <si>
    <t>도 *  란</t>
    <phoneticPr fontId="2" type="noConversion"/>
  </si>
  <si>
    <t>626-1임</t>
    <phoneticPr fontId="2" type="noConversion"/>
  </si>
  <si>
    <t>경북 영주시 지천로 4*</t>
    <phoneticPr fontId="2" type="noConversion"/>
  </si>
  <si>
    <t>김 *  봉</t>
    <phoneticPr fontId="2" type="noConversion"/>
  </si>
  <si>
    <t>제2016-14호</t>
    <phoneticPr fontId="2" type="noConversion"/>
  </si>
  <si>
    <t xml:space="preserve">서울시 영등포구 국제금융로 1*8-6 </t>
    <phoneticPr fontId="2" type="noConversion"/>
  </si>
  <si>
    <t>동 *  임 업</t>
    <phoneticPr fontId="2" type="noConversion"/>
  </si>
  <si>
    <t>제2016-15호</t>
    <phoneticPr fontId="2" type="noConversion"/>
  </si>
  <si>
    <t>서울특별시 서초구 신반포로15길 1*</t>
    <phoneticPr fontId="2" type="noConversion"/>
  </si>
  <si>
    <t>임 *  식</t>
    <phoneticPr fontId="2" type="noConversion"/>
  </si>
  <si>
    <t>제2016-16호</t>
    <phoneticPr fontId="2" type="noConversion"/>
  </si>
  <si>
    <t>경북 봉화군 춘양면 서당골길 1-*6</t>
    <phoneticPr fontId="2" type="noConversion"/>
  </si>
  <si>
    <t>김 *  원</t>
    <phoneticPr fontId="2" type="noConversion"/>
  </si>
  <si>
    <t>춘양면</t>
    <phoneticPr fontId="2" type="noConversion"/>
  </si>
  <si>
    <t>서동리</t>
    <phoneticPr fontId="2" type="noConversion"/>
  </si>
  <si>
    <t>산16임</t>
    <phoneticPr fontId="2" type="noConversion"/>
  </si>
  <si>
    <t>경기도 의정부시 오목로 225번길</t>
    <phoneticPr fontId="2" type="noConversion"/>
  </si>
  <si>
    <t>김 *  현</t>
    <phoneticPr fontId="2" type="noConversion"/>
  </si>
  <si>
    <t>강원도 원주시 혁신로 4*0</t>
    <phoneticPr fontId="2" type="noConversion"/>
  </si>
  <si>
    <t>제2018-46호</t>
    <phoneticPr fontId="8" type="noConversion"/>
  </si>
  <si>
    <t>제2017-32호</t>
    <phoneticPr fontId="8" type="noConversion"/>
  </si>
  <si>
    <t>춘양면</t>
    <phoneticPr fontId="8" type="noConversion"/>
  </si>
  <si>
    <t>석현리</t>
    <phoneticPr fontId="8" type="noConversion"/>
  </si>
  <si>
    <t>산126-1</t>
    <phoneticPr fontId="8" type="noConversion"/>
  </si>
  <si>
    <t>대한불교조계종
각 * 사</t>
    <phoneticPr fontId="8" type="noConversion"/>
  </si>
  <si>
    <t>봉화군 춘양면 공세동길</t>
    <phoneticPr fontId="8" type="noConversion"/>
  </si>
  <si>
    <t>2018년 경상북도 봉화군 산사태취약지역 지정 해제 내역</t>
    <phoneticPr fontId="2" type="noConversion"/>
  </si>
  <si>
    <t>2018년 봉화군 산사태취약지역 지정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</si>
</sst>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.00_);[Red]\(#,##0.00\)"/>
    <numFmt numFmtId="177" formatCode="#,##0_);[Red]\(#,##0\)"/>
  </numFmts>
  <fonts count="17" x14ac:knownFonts="1">
    <font>
      <sz val="11"/>
      <color theme="1"/>
      <name val="맑은 고딕"/>
      <family val="3"/>
      <charset val="129"/>
      <scheme val="minor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sz val="10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rgb="FFFF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4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3" fillId="0" borderId="0">
      <alignment vertical="center"/>
    </xf>
  </cellStyleXfs>
  <cellXfs count="176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7" xfId="4" applyFont="1" applyBorder="1" applyAlignment="1">
      <alignment horizontal="center" vertical="center"/>
    </xf>
    <xf numFmtId="177" fontId="4" fillId="0" borderId="7" xfId="4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0" xfId="0" applyFont="1">
      <alignment vertical="center"/>
    </xf>
    <xf numFmtId="177" fontId="6" fillId="0" borderId="0" xfId="0" applyNumberFormat="1" applyFont="1">
      <alignment vertical="center"/>
    </xf>
    <xf numFmtId="176" fontId="6" fillId="0" borderId="0" xfId="0" applyNumberFormat="1" applyFont="1" applyAlignment="1">
      <alignment horizontal="center" vertical="center"/>
    </xf>
    <xf numFmtId="0" fontId="6" fillId="0" borderId="3" xfId="0" applyFont="1" applyFill="1" applyBorder="1">
      <alignment vertical="center"/>
    </xf>
    <xf numFmtId="0" fontId="6" fillId="0" borderId="7" xfId="0" applyFont="1" applyBorder="1">
      <alignment vertical="center"/>
    </xf>
    <xf numFmtId="0" fontId="6" fillId="0" borderId="9" xfId="0" applyFont="1" applyBorder="1">
      <alignment vertical="center"/>
    </xf>
    <xf numFmtId="177" fontId="4" fillId="0" borderId="22" xfId="4" applyNumberFormat="1" applyFont="1" applyBorder="1" applyAlignment="1">
      <alignment horizontal="right" vertical="center"/>
    </xf>
    <xf numFmtId="177" fontId="4" fillId="0" borderId="26" xfId="4" applyNumberFormat="1" applyFont="1" applyBorder="1" applyAlignment="1">
      <alignment horizontal="right" vertical="center"/>
    </xf>
    <xf numFmtId="0" fontId="4" fillId="0" borderId="22" xfId="4" applyFont="1" applyBorder="1" applyAlignment="1">
      <alignment horizontal="center" vertical="center"/>
    </xf>
    <xf numFmtId="0" fontId="4" fillId="0" borderId="26" xfId="4" applyFont="1" applyBorder="1" applyAlignment="1">
      <alignment horizontal="center" vertical="center"/>
    </xf>
    <xf numFmtId="177" fontId="5" fillId="2" borderId="13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4" fillId="0" borderId="6" xfId="4" applyFont="1" applyBorder="1" applyAlignment="1">
      <alignment horizontal="center" vertical="center"/>
    </xf>
    <xf numFmtId="177" fontId="4" fillId="0" borderId="6" xfId="4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176" fontId="4" fillId="0" borderId="6" xfId="4" applyNumberFormat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176" fontId="6" fillId="0" borderId="1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5" xfId="3" applyFont="1" applyFill="1" applyBorder="1" applyAlignment="1">
      <alignment horizontal="center"/>
    </xf>
    <xf numFmtId="177" fontId="5" fillId="0" borderId="15" xfId="0" applyNumberFormat="1" applyFont="1" applyFill="1" applyBorder="1">
      <alignment vertical="center"/>
    </xf>
    <xf numFmtId="0" fontId="5" fillId="0" borderId="15" xfId="0" applyFont="1" applyFill="1" applyBorder="1">
      <alignment vertical="center"/>
    </xf>
    <xf numFmtId="176" fontId="5" fillId="0" borderId="15" xfId="0" applyNumberFormat="1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5" fillId="0" borderId="0" xfId="0" applyFont="1" applyFill="1">
      <alignment vertical="center"/>
    </xf>
    <xf numFmtId="177" fontId="0" fillId="0" borderId="0" xfId="0" applyNumberFormat="1">
      <alignment vertical="center"/>
    </xf>
    <xf numFmtId="0" fontId="6" fillId="0" borderId="11" xfId="0" applyFont="1" applyFill="1" applyBorder="1">
      <alignment vertical="center"/>
    </xf>
    <xf numFmtId="0" fontId="6" fillId="0" borderId="24" xfId="0" applyFont="1" applyFill="1" applyBorder="1">
      <alignment vertical="center"/>
    </xf>
    <xf numFmtId="176" fontId="6" fillId="0" borderId="24" xfId="0" applyNumberFormat="1" applyFont="1" applyFill="1" applyBorder="1" applyAlignment="1">
      <alignment horizontal="center" vertical="center"/>
    </xf>
    <xf numFmtId="0" fontId="6" fillId="0" borderId="32" xfId="0" applyFont="1" applyFill="1" applyBorder="1">
      <alignment vertical="center"/>
    </xf>
    <xf numFmtId="176" fontId="6" fillId="0" borderId="11" xfId="0" applyNumberFormat="1" applyFont="1" applyFill="1" applyBorder="1" applyAlignment="1">
      <alignment horizontal="center" vertical="center" shrinkToFit="1"/>
    </xf>
    <xf numFmtId="176" fontId="6" fillId="0" borderId="24" xfId="0" applyNumberFormat="1" applyFont="1" applyFill="1" applyBorder="1" applyAlignment="1">
      <alignment horizontal="center" vertical="center" shrinkToFit="1"/>
    </xf>
    <xf numFmtId="0" fontId="6" fillId="0" borderId="24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shrinkToFit="1"/>
    </xf>
    <xf numFmtId="0" fontId="6" fillId="0" borderId="27" xfId="0" applyFont="1" applyFill="1" applyBorder="1" applyAlignment="1">
      <alignment vertical="center" wrapText="1"/>
    </xf>
    <xf numFmtId="176" fontId="6" fillId="0" borderId="27" xfId="0" applyNumberFormat="1" applyFont="1" applyFill="1" applyBorder="1" applyAlignment="1">
      <alignment horizontal="center" vertical="center"/>
    </xf>
    <xf numFmtId="0" fontId="6" fillId="0" borderId="36" xfId="0" applyFont="1" applyFill="1" applyBorder="1">
      <alignment vertical="center"/>
    </xf>
    <xf numFmtId="0" fontId="6" fillId="0" borderId="7" xfId="0" applyFont="1" applyBorder="1" applyAlignment="1">
      <alignment vertical="center" shrinkToFit="1"/>
    </xf>
    <xf numFmtId="0" fontId="13" fillId="0" borderId="19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41" fontId="13" fillId="0" borderId="24" xfId="0" applyNumberFormat="1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vertical="center"/>
    </xf>
    <xf numFmtId="0" fontId="13" fillId="0" borderId="19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177" fontId="13" fillId="0" borderId="19" xfId="0" applyNumberFormat="1" applyFont="1" applyBorder="1" applyAlignment="1">
      <alignment horizontal="right" vertical="center"/>
    </xf>
    <xf numFmtId="0" fontId="13" fillId="0" borderId="27" xfId="0" applyFont="1" applyFill="1" applyBorder="1" applyAlignment="1">
      <alignment horizontal="center" vertical="center"/>
    </xf>
    <xf numFmtId="177" fontId="13" fillId="0" borderId="27" xfId="0" applyNumberFormat="1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shrinkToFit="1"/>
    </xf>
    <xf numFmtId="176" fontId="5" fillId="2" borderId="2" xfId="0" applyNumberFormat="1" applyFont="1" applyFill="1" applyBorder="1" applyAlignment="1">
      <alignment horizontal="center" vertical="center" shrinkToFit="1"/>
    </xf>
    <xf numFmtId="176" fontId="4" fillId="0" borderId="8" xfId="4" applyNumberFormat="1" applyFont="1" applyBorder="1" applyAlignment="1">
      <alignment horizontal="center" vertical="center" shrinkToFit="1"/>
    </xf>
    <xf numFmtId="176" fontId="6" fillId="0" borderId="13" xfId="0" applyNumberFormat="1" applyFont="1" applyBorder="1" applyAlignment="1">
      <alignment horizontal="center" vertical="center" shrinkToFit="1"/>
    </xf>
    <xf numFmtId="176" fontId="6" fillId="0" borderId="15" xfId="0" applyNumberFormat="1" applyFont="1" applyBorder="1" applyAlignment="1">
      <alignment horizontal="center" vertical="center" shrinkToFit="1"/>
    </xf>
    <xf numFmtId="176" fontId="6" fillId="0" borderId="7" xfId="0" applyNumberFormat="1" applyFont="1" applyBorder="1" applyAlignment="1">
      <alignment horizontal="center" vertical="center" shrinkToFit="1"/>
    </xf>
    <xf numFmtId="176" fontId="6" fillId="0" borderId="19" xfId="0" applyNumberFormat="1" applyFont="1" applyBorder="1" applyAlignment="1">
      <alignment horizontal="center" vertical="center" shrinkToFit="1"/>
    </xf>
    <xf numFmtId="176" fontId="6" fillId="0" borderId="27" xfId="0" applyNumberFormat="1" applyFont="1" applyBorder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 shrinkToFit="1"/>
    </xf>
    <xf numFmtId="0" fontId="13" fillId="0" borderId="13" xfId="0" applyFont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177" fontId="13" fillId="0" borderId="13" xfId="0" applyNumberFormat="1" applyFont="1" applyBorder="1" applyAlignment="1">
      <alignment vertical="center"/>
    </xf>
    <xf numFmtId="177" fontId="13" fillId="0" borderId="21" xfId="0" applyNumberFormat="1" applyFont="1" applyBorder="1" applyAlignment="1">
      <alignment vertical="center"/>
    </xf>
    <xf numFmtId="177" fontId="14" fillId="0" borderId="15" xfId="0" applyNumberFormat="1" applyFont="1" applyBorder="1" applyAlignment="1">
      <alignment vertical="center"/>
    </xf>
    <xf numFmtId="177" fontId="14" fillId="0" borderId="25" xfId="0" applyNumberFormat="1" applyFont="1" applyBorder="1" applyAlignment="1">
      <alignment vertical="center"/>
    </xf>
    <xf numFmtId="0" fontId="13" fillId="0" borderId="22" xfId="0" applyFont="1" applyFill="1" applyBorder="1" applyAlignment="1">
      <alignment horizontal="center" vertical="center"/>
    </xf>
    <xf numFmtId="177" fontId="13" fillId="0" borderId="7" xfId="0" applyNumberFormat="1" applyFont="1" applyBorder="1" applyAlignment="1">
      <alignment vertical="center"/>
    </xf>
    <xf numFmtId="177" fontId="13" fillId="0" borderId="22" xfId="0" applyNumberFormat="1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24" xfId="0" applyFont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177" fontId="13" fillId="0" borderId="24" xfId="0" applyNumberFormat="1" applyFont="1" applyBorder="1" applyAlignment="1">
      <alignment horizontal="right" vertical="center"/>
    </xf>
    <xf numFmtId="0" fontId="13" fillId="0" borderId="35" xfId="0" applyFont="1" applyFill="1" applyBorder="1" applyAlignment="1">
      <alignment horizontal="center" vertical="center"/>
    </xf>
    <xf numFmtId="177" fontId="13" fillId="0" borderId="19" xfId="0" applyNumberFormat="1" applyFont="1" applyBorder="1" applyAlignment="1">
      <alignment vertical="center"/>
    </xf>
    <xf numFmtId="177" fontId="13" fillId="0" borderId="35" xfId="0" applyNumberFormat="1" applyFont="1" applyBorder="1" applyAlignment="1">
      <alignment vertical="center"/>
    </xf>
    <xf numFmtId="0" fontId="5" fillId="0" borderId="3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177" fontId="14" fillId="0" borderId="20" xfId="0" applyNumberFormat="1" applyFont="1" applyBorder="1" applyAlignment="1">
      <alignment vertical="center"/>
    </xf>
    <xf numFmtId="177" fontId="14" fillId="0" borderId="39" xfId="0" applyNumberFormat="1" applyFont="1" applyBorder="1" applyAlignment="1">
      <alignment vertical="center"/>
    </xf>
    <xf numFmtId="0" fontId="13" fillId="0" borderId="24" xfId="0" applyFont="1" applyBorder="1" applyAlignment="1">
      <alignment vertical="center"/>
    </xf>
    <xf numFmtId="177" fontId="13" fillId="0" borderId="24" xfId="0" applyNumberFormat="1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3" fillId="0" borderId="13" xfId="0" applyFont="1" applyFill="1" applyBorder="1" applyAlignment="1">
      <alignment horizontal="center" vertical="center"/>
    </xf>
    <xf numFmtId="0" fontId="6" fillId="0" borderId="24" xfId="0" applyFont="1" applyBorder="1">
      <alignment vertical="center"/>
    </xf>
    <xf numFmtId="176" fontId="6" fillId="0" borderId="24" xfId="0" applyNumberFormat="1" applyFont="1" applyBorder="1" applyAlignment="1">
      <alignment horizontal="center" vertical="center" shrinkToFit="1"/>
    </xf>
    <xf numFmtId="0" fontId="13" fillId="0" borderId="38" xfId="0" applyFont="1" applyBorder="1" applyAlignment="1">
      <alignment vertical="center"/>
    </xf>
    <xf numFmtId="177" fontId="13" fillId="0" borderId="38" xfId="0" applyNumberFormat="1" applyFont="1" applyBorder="1" applyAlignment="1">
      <alignment vertical="center"/>
    </xf>
    <xf numFmtId="0" fontId="6" fillId="0" borderId="38" xfId="0" applyFont="1" applyBorder="1" applyAlignment="1">
      <alignment vertical="center" shrinkToFit="1"/>
    </xf>
    <xf numFmtId="176" fontId="6" fillId="0" borderId="38" xfId="0" applyNumberFormat="1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9" fillId="0" borderId="15" xfId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1" fillId="0" borderId="27" xfId="0" applyFont="1" applyFill="1" applyBorder="1" applyAlignment="1">
      <alignment vertical="center" wrapText="1"/>
    </xf>
    <xf numFmtId="176" fontId="6" fillId="0" borderId="13" xfId="0" applyNumberFormat="1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2" borderId="13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24" xfId="1" applyBorder="1" applyAlignment="1">
      <alignment horizontal="center" vertical="center"/>
    </xf>
    <xf numFmtId="0" fontId="9" fillId="0" borderId="15" xfId="1" applyBorder="1" applyAlignment="1">
      <alignment horizontal="center" vertical="center"/>
    </xf>
    <xf numFmtId="177" fontId="0" fillId="0" borderId="34" xfId="0" applyNumberFormat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0" fillId="0" borderId="35" xfId="0" applyNumberFormat="1" applyBorder="1" applyAlignment="1">
      <alignment horizontal="right" vertical="center"/>
    </xf>
    <xf numFmtId="177" fontId="0" fillId="0" borderId="22" xfId="0" applyNumberFormat="1" applyBorder="1" applyAlignment="1">
      <alignment horizontal="right" vertical="center"/>
    </xf>
    <xf numFmtId="0" fontId="9" fillId="0" borderId="27" xfId="1" applyFont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77" fontId="13" fillId="0" borderId="19" xfId="0" applyNumberFormat="1" applyFont="1" applyBorder="1" applyAlignment="1">
      <alignment horizontal="center" vertical="center"/>
    </xf>
    <xf numFmtId="177" fontId="13" fillId="0" borderId="27" xfId="0" applyNumberFormat="1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46" xfId="0" applyFont="1" applyBorder="1" applyAlignment="1">
      <alignment horizontal="center" vertical="center"/>
    </xf>
  </cellXfs>
  <cellStyles count="5">
    <cellStyle name="표준" xfId="0" builtinId="0"/>
    <cellStyle name="표준 2" xfId="1"/>
    <cellStyle name="표준 3" xfId="2"/>
    <cellStyle name="표준_Sheet1" xfId="3"/>
    <cellStyle name="표준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7" sqref="A7"/>
      <selection pane="bottomRight" activeCell="F5" sqref="F5"/>
    </sheetView>
  </sheetViews>
  <sheetFormatPr defaultRowHeight="15" customHeight="1" x14ac:dyDescent="0.3"/>
  <cols>
    <col min="1" max="1" width="12.125" style="2" bestFit="1" customWidth="1"/>
    <col min="2" max="2" width="9" style="1"/>
    <col min="3" max="3" width="8.25" style="1" customWidth="1"/>
    <col min="4" max="4" width="8.625" style="1" customWidth="1"/>
    <col min="5" max="5" width="8.75" style="1" customWidth="1"/>
    <col min="6" max="6" width="11.375" style="1" customWidth="1"/>
    <col min="7" max="10" width="15" style="14" customWidth="1"/>
    <col min="11" max="11" width="30" style="13" customWidth="1"/>
    <col min="12" max="12" width="14.375" style="15" customWidth="1"/>
    <col min="13" max="256" width="9" style="13"/>
    <col min="257" max="257" width="12.125" style="13" bestFit="1" customWidth="1"/>
    <col min="258" max="258" width="9" style="13"/>
    <col min="259" max="259" width="8.25" style="13" customWidth="1"/>
    <col min="260" max="260" width="8.625" style="13" customWidth="1"/>
    <col min="261" max="261" width="8.75" style="13" customWidth="1"/>
    <col min="262" max="262" width="11.375" style="13" customWidth="1"/>
    <col min="263" max="266" width="15" style="13" customWidth="1"/>
    <col min="267" max="267" width="30" style="13" customWidth="1"/>
    <col min="268" max="268" width="14.375" style="13" customWidth="1"/>
    <col min="269" max="512" width="9" style="13"/>
    <col min="513" max="513" width="12.125" style="13" bestFit="1" customWidth="1"/>
    <col min="514" max="514" width="9" style="13"/>
    <col min="515" max="515" width="8.25" style="13" customWidth="1"/>
    <col min="516" max="516" width="8.625" style="13" customWidth="1"/>
    <col min="517" max="517" width="8.75" style="13" customWidth="1"/>
    <col min="518" max="518" width="11.375" style="13" customWidth="1"/>
    <col min="519" max="522" width="15" style="13" customWidth="1"/>
    <col min="523" max="523" width="30" style="13" customWidth="1"/>
    <col min="524" max="524" width="14.375" style="13" customWidth="1"/>
    <col min="525" max="768" width="9" style="13"/>
    <col min="769" max="769" width="12.125" style="13" bestFit="1" customWidth="1"/>
    <col min="770" max="770" width="9" style="13"/>
    <col min="771" max="771" width="8.25" style="13" customWidth="1"/>
    <col min="772" max="772" width="8.625" style="13" customWidth="1"/>
    <col min="773" max="773" width="8.75" style="13" customWidth="1"/>
    <col min="774" max="774" width="11.375" style="13" customWidth="1"/>
    <col min="775" max="778" width="15" style="13" customWidth="1"/>
    <col min="779" max="779" width="30" style="13" customWidth="1"/>
    <col min="780" max="780" width="14.375" style="13" customWidth="1"/>
    <col min="781" max="1024" width="9" style="13"/>
    <col min="1025" max="1025" width="12.125" style="13" bestFit="1" customWidth="1"/>
    <col min="1026" max="1026" width="9" style="13"/>
    <col min="1027" max="1027" width="8.25" style="13" customWidth="1"/>
    <col min="1028" max="1028" width="8.625" style="13" customWidth="1"/>
    <col min="1029" max="1029" width="8.75" style="13" customWidth="1"/>
    <col min="1030" max="1030" width="11.375" style="13" customWidth="1"/>
    <col min="1031" max="1034" width="15" style="13" customWidth="1"/>
    <col min="1035" max="1035" width="30" style="13" customWidth="1"/>
    <col min="1036" max="1036" width="14.375" style="13" customWidth="1"/>
    <col min="1037" max="1280" width="9" style="13"/>
    <col min="1281" max="1281" width="12.125" style="13" bestFit="1" customWidth="1"/>
    <col min="1282" max="1282" width="9" style="13"/>
    <col min="1283" max="1283" width="8.25" style="13" customWidth="1"/>
    <col min="1284" max="1284" width="8.625" style="13" customWidth="1"/>
    <col min="1285" max="1285" width="8.75" style="13" customWidth="1"/>
    <col min="1286" max="1286" width="11.375" style="13" customWidth="1"/>
    <col min="1287" max="1290" width="15" style="13" customWidth="1"/>
    <col min="1291" max="1291" width="30" style="13" customWidth="1"/>
    <col min="1292" max="1292" width="14.375" style="13" customWidth="1"/>
    <col min="1293" max="1536" width="9" style="13"/>
    <col min="1537" max="1537" width="12.125" style="13" bestFit="1" customWidth="1"/>
    <col min="1538" max="1538" width="9" style="13"/>
    <col min="1539" max="1539" width="8.25" style="13" customWidth="1"/>
    <col min="1540" max="1540" width="8.625" style="13" customWidth="1"/>
    <col min="1541" max="1541" width="8.75" style="13" customWidth="1"/>
    <col min="1542" max="1542" width="11.375" style="13" customWidth="1"/>
    <col min="1543" max="1546" width="15" style="13" customWidth="1"/>
    <col min="1547" max="1547" width="30" style="13" customWidth="1"/>
    <col min="1548" max="1548" width="14.375" style="13" customWidth="1"/>
    <col min="1549" max="1792" width="9" style="13"/>
    <col min="1793" max="1793" width="12.125" style="13" bestFit="1" customWidth="1"/>
    <col min="1794" max="1794" width="9" style="13"/>
    <col min="1795" max="1795" width="8.25" style="13" customWidth="1"/>
    <col min="1796" max="1796" width="8.625" style="13" customWidth="1"/>
    <col min="1797" max="1797" width="8.75" style="13" customWidth="1"/>
    <col min="1798" max="1798" width="11.375" style="13" customWidth="1"/>
    <col min="1799" max="1802" width="15" style="13" customWidth="1"/>
    <col min="1803" max="1803" width="30" style="13" customWidth="1"/>
    <col min="1804" max="1804" width="14.375" style="13" customWidth="1"/>
    <col min="1805" max="2048" width="9" style="13"/>
    <col min="2049" max="2049" width="12.125" style="13" bestFit="1" customWidth="1"/>
    <col min="2050" max="2050" width="9" style="13"/>
    <col min="2051" max="2051" width="8.25" style="13" customWidth="1"/>
    <col min="2052" max="2052" width="8.625" style="13" customWidth="1"/>
    <col min="2053" max="2053" width="8.75" style="13" customWidth="1"/>
    <col min="2054" max="2054" width="11.375" style="13" customWidth="1"/>
    <col min="2055" max="2058" width="15" style="13" customWidth="1"/>
    <col min="2059" max="2059" width="30" style="13" customWidth="1"/>
    <col min="2060" max="2060" width="14.375" style="13" customWidth="1"/>
    <col min="2061" max="2304" width="9" style="13"/>
    <col min="2305" max="2305" width="12.125" style="13" bestFit="1" customWidth="1"/>
    <col min="2306" max="2306" width="9" style="13"/>
    <col min="2307" max="2307" width="8.25" style="13" customWidth="1"/>
    <col min="2308" max="2308" width="8.625" style="13" customWidth="1"/>
    <col min="2309" max="2309" width="8.75" style="13" customWidth="1"/>
    <col min="2310" max="2310" width="11.375" style="13" customWidth="1"/>
    <col min="2311" max="2314" width="15" style="13" customWidth="1"/>
    <col min="2315" max="2315" width="30" style="13" customWidth="1"/>
    <col min="2316" max="2316" width="14.375" style="13" customWidth="1"/>
    <col min="2317" max="2560" width="9" style="13"/>
    <col min="2561" max="2561" width="12.125" style="13" bestFit="1" customWidth="1"/>
    <col min="2562" max="2562" width="9" style="13"/>
    <col min="2563" max="2563" width="8.25" style="13" customWidth="1"/>
    <col min="2564" max="2564" width="8.625" style="13" customWidth="1"/>
    <col min="2565" max="2565" width="8.75" style="13" customWidth="1"/>
    <col min="2566" max="2566" width="11.375" style="13" customWidth="1"/>
    <col min="2567" max="2570" width="15" style="13" customWidth="1"/>
    <col min="2571" max="2571" width="30" style="13" customWidth="1"/>
    <col min="2572" max="2572" width="14.375" style="13" customWidth="1"/>
    <col min="2573" max="2816" width="9" style="13"/>
    <col min="2817" max="2817" width="12.125" style="13" bestFit="1" customWidth="1"/>
    <col min="2818" max="2818" width="9" style="13"/>
    <col min="2819" max="2819" width="8.25" style="13" customWidth="1"/>
    <col min="2820" max="2820" width="8.625" style="13" customWidth="1"/>
    <col min="2821" max="2821" width="8.75" style="13" customWidth="1"/>
    <col min="2822" max="2822" width="11.375" style="13" customWidth="1"/>
    <col min="2823" max="2826" width="15" style="13" customWidth="1"/>
    <col min="2827" max="2827" width="30" style="13" customWidth="1"/>
    <col min="2828" max="2828" width="14.375" style="13" customWidth="1"/>
    <col min="2829" max="3072" width="9" style="13"/>
    <col min="3073" max="3073" width="12.125" style="13" bestFit="1" customWidth="1"/>
    <col min="3074" max="3074" width="9" style="13"/>
    <col min="3075" max="3075" width="8.25" style="13" customWidth="1"/>
    <col min="3076" max="3076" width="8.625" style="13" customWidth="1"/>
    <col min="3077" max="3077" width="8.75" style="13" customWidth="1"/>
    <col min="3078" max="3078" width="11.375" style="13" customWidth="1"/>
    <col min="3079" max="3082" width="15" style="13" customWidth="1"/>
    <col min="3083" max="3083" width="30" style="13" customWidth="1"/>
    <col min="3084" max="3084" width="14.375" style="13" customWidth="1"/>
    <col min="3085" max="3328" width="9" style="13"/>
    <col min="3329" max="3329" width="12.125" style="13" bestFit="1" customWidth="1"/>
    <col min="3330" max="3330" width="9" style="13"/>
    <col min="3331" max="3331" width="8.25" style="13" customWidth="1"/>
    <col min="3332" max="3332" width="8.625" style="13" customWidth="1"/>
    <col min="3333" max="3333" width="8.75" style="13" customWidth="1"/>
    <col min="3334" max="3334" width="11.375" style="13" customWidth="1"/>
    <col min="3335" max="3338" width="15" style="13" customWidth="1"/>
    <col min="3339" max="3339" width="30" style="13" customWidth="1"/>
    <col min="3340" max="3340" width="14.375" style="13" customWidth="1"/>
    <col min="3341" max="3584" width="9" style="13"/>
    <col min="3585" max="3585" width="12.125" style="13" bestFit="1" customWidth="1"/>
    <col min="3586" max="3586" width="9" style="13"/>
    <col min="3587" max="3587" width="8.25" style="13" customWidth="1"/>
    <col min="3588" max="3588" width="8.625" style="13" customWidth="1"/>
    <col min="3589" max="3589" width="8.75" style="13" customWidth="1"/>
    <col min="3590" max="3590" width="11.375" style="13" customWidth="1"/>
    <col min="3591" max="3594" width="15" style="13" customWidth="1"/>
    <col min="3595" max="3595" width="30" style="13" customWidth="1"/>
    <col min="3596" max="3596" width="14.375" style="13" customWidth="1"/>
    <col min="3597" max="3840" width="9" style="13"/>
    <col min="3841" max="3841" width="12.125" style="13" bestFit="1" customWidth="1"/>
    <col min="3842" max="3842" width="9" style="13"/>
    <col min="3843" max="3843" width="8.25" style="13" customWidth="1"/>
    <col min="3844" max="3844" width="8.625" style="13" customWidth="1"/>
    <col min="3845" max="3845" width="8.75" style="13" customWidth="1"/>
    <col min="3846" max="3846" width="11.375" style="13" customWidth="1"/>
    <col min="3847" max="3850" width="15" style="13" customWidth="1"/>
    <col min="3851" max="3851" width="30" style="13" customWidth="1"/>
    <col min="3852" max="3852" width="14.375" style="13" customWidth="1"/>
    <col min="3853" max="4096" width="9" style="13"/>
    <col min="4097" max="4097" width="12.125" style="13" bestFit="1" customWidth="1"/>
    <col min="4098" max="4098" width="9" style="13"/>
    <col min="4099" max="4099" width="8.25" style="13" customWidth="1"/>
    <col min="4100" max="4100" width="8.625" style="13" customWidth="1"/>
    <col min="4101" max="4101" width="8.75" style="13" customWidth="1"/>
    <col min="4102" max="4102" width="11.375" style="13" customWidth="1"/>
    <col min="4103" max="4106" width="15" style="13" customWidth="1"/>
    <col min="4107" max="4107" width="30" style="13" customWidth="1"/>
    <col min="4108" max="4108" width="14.375" style="13" customWidth="1"/>
    <col min="4109" max="4352" width="9" style="13"/>
    <col min="4353" max="4353" width="12.125" style="13" bestFit="1" customWidth="1"/>
    <col min="4354" max="4354" width="9" style="13"/>
    <col min="4355" max="4355" width="8.25" style="13" customWidth="1"/>
    <col min="4356" max="4356" width="8.625" style="13" customWidth="1"/>
    <col min="4357" max="4357" width="8.75" style="13" customWidth="1"/>
    <col min="4358" max="4358" width="11.375" style="13" customWidth="1"/>
    <col min="4359" max="4362" width="15" style="13" customWidth="1"/>
    <col min="4363" max="4363" width="30" style="13" customWidth="1"/>
    <col min="4364" max="4364" width="14.375" style="13" customWidth="1"/>
    <col min="4365" max="4608" width="9" style="13"/>
    <col min="4609" max="4609" width="12.125" style="13" bestFit="1" customWidth="1"/>
    <col min="4610" max="4610" width="9" style="13"/>
    <col min="4611" max="4611" width="8.25" style="13" customWidth="1"/>
    <col min="4612" max="4612" width="8.625" style="13" customWidth="1"/>
    <col min="4613" max="4613" width="8.75" style="13" customWidth="1"/>
    <col min="4614" max="4614" width="11.375" style="13" customWidth="1"/>
    <col min="4615" max="4618" width="15" style="13" customWidth="1"/>
    <col min="4619" max="4619" width="30" style="13" customWidth="1"/>
    <col min="4620" max="4620" width="14.375" style="13" customWidth="1"/>
    <col min="4621" max="4864" width="9" style="13"/>
    <col min="4865" max="4865" width="12.125" style="13" bestFit="1" customWidth="1"/>
    <col min="4866" max="4866" width="9" style="13"/>
    <col min="4867" max="4867" width="8.25" style="13" customWidth="1"/>
    <col min="4868" max="4868" width="8.625" style="13" customWidth="1"/>
    <col min="4869" max="4869" width="8.75" style="13" customWidth="1"/>
    <col min="4870" max="4870" width="11.375" style="13" customWidth="1"/>
    <col min="4871" max="4874" width="15" style="13" customWidth="1"/>
    <col min="4875" max="4875" width="30" style="13" customWidth="1"/>
    <col min="4876" max="4876" width="14.375" style="13" customWidth="1"/>
    <col min="4877" max="5120" width="9" style="13"/>
    <col min="5121" max="5121" width="12.125" style="13" bestFit="1" customWidth="1"/>
    <col min="5122" max="5122" width="9" style="13"/>
    <col min="5123" max="5123" width="8.25" style="13" customWidth="1"/>
    <col min="5124" max="5124" width="8.625" style="13" customWidth="1"/>
    <col min="5125" max="5125" width="8.75" style="13" customWidth="1"/>
    <col min="5126" max="5126" width="11.375" style="13" customWidth="1"/>
    <col min="5127" max="5130" width="15" style="13" customWidth="1"/>
    <col min="5131" max="5131" width="30" style="13" customWidth="1"/>
    <col min="5132" max="5132" width="14.375" style="13" customWidth="1"/>
    <col min="5133" max="5376" width="9" style="13"/>
    <col min="5377" max="5377" width="12.125" style="13" bestFit="1" customWidth="1"/>
    <col min="5378" max="5378" width="9" style="13"/>
    <col min="5379" max="5379" width="8.25" style="13" customWidth="1"/>
    <col min="5380" max="5380" width="8.625" style="13" customWidth="1"/>
    <col min="5381" max="5381" width="8.75" style="13" customWidth="1"/>
    <col min="5382" max="5382" width="11.375" style="13" customWidth="1"/>
    <col min="5383" max="5386" width="15" style="13" customWidth="1"/>
    <col min="5387" max="5387" width="30" style="13" customWidth="1"/>
    <col min="5388" max="5388" width="14.375" style="13" customWidth="1"/>
    <col min="5389" max="5632" width="9" style="13"/>
    <col min="5633" max="5633" width="12.125" style="13" bestFit="1" customWidth="1"/>
    <col min="5634" max="5634" width="9" style="13"/>
    <col min="5635" max="5635" width="8.25" style="13" customWidth="1"/>
    <col min="5636" max="5636" width="8.625" style="13" customWidth="1"/>
    <col min="5637" max="5637" width="8.75" style="13" customWidth="1"/>
    <col min="5638" max="5638" width="11.375" style="13" customWidth="1"/>
    <col min="5639" max="5642" width="15" style="13" customWidth="1"/>
    <col min="5643" max="5643" width="30" style="13" customWidth="1"/>
    <col min="5644" max="5644" width="14.375" style="13" customWidth="1"/>
    <col min="5645" max="5888" width="9" style="13"/>
    <col min="5889" max="5889" width="12.125" style="13" bestFit="1" customWidth="1"/>
    <col min="5890" max="5890" width="9" style="13"/>
    <col min="5891" max="5891" width="8.25" style="13" customWidth="1"/>
    <col min="5892" max="5892" width="8.625" style="13" customWidth="1"/>
    <col min="5893" max="5893" width="8.75" style="13" customWidth="1"/>
    <col min="5894" max="5894" width="11.375" style="13" customWidth="1"/>
    <col min="5895" max="5898" width="15" style="13" customWidth="1"/>
    <col min="5899" max="5899" width="30" style="13" customWidth="1"/>
    <col min="5900" max="5900" width="14.375" style="13" customWidth="1"/>
    <col min="5901" max="6144" width="9" style="13"/>
    <col min="6145" max="6145" width="12.125" style="13" bestFit="1" customWidth="1"/>
    <col min="6146" max="6146" width="9" style="13"/>
    <col min="6147" max="6147" width="8.25" style="13" customWidth="1"/>
    <col min="6148" max="6148" width="8.625" style="13" customWidth="1"/>
    <col min="6149" max="6149" width="8.75" style="13" customWidth="1"/>
    <col min="6150" max="6150" width="11.375" style="13" customWidth="1"/>
    <col min="6151" max="6154" width="15" style="13" customWidth="1"/>
    <col min="6155" max="6155" width="30" style="13" customWidth="1"/>
    <col min="6156" max="6156" width="14.375" style="13" customWidth="1"/>
    <col min="6157" max="6400" width="9" style="13"/>
    <col min="6401" max="6401" width="12.125" style="13" bestFit="1" customWidth="1"/>
    <col min="6402" max="6402" width="9" style="13"/>
    <col min="6403" max="6403" width="8.25" style="13" customWidth="1"/>
    <col min="6404" max="6404" width="8.625" style="13" customWidth="1"/>
    <col min="6405" max="6405" width="8.75" style="13" customWidth="1"/>
    <col min="6406" max="6406" width="11.375" style="13" customWidth="1"/>
    <col min="6407" max="6410" width="15" style="13" customWidth="1"/>
    <col min="6411" max="6411" width="30" style="13" customWidth="1"/>
    <col min="6412" max="6412" width="14.375" style="13" customWidth="1"/>
    <col min="6413" max="6656" width="9" style="13"/>
    <col min="6657" max="6657" width="12.125" style="13" bestFit="1" customWidth="1"/>
    <col min="6658" max="6658" width="9" style="13"/>
    <col min="6659" max="6659" width="8.25" style="13" customWidth="1"/>
    <col min="6660" max="6660" width="8.625" style="13" customWidth="1"/>
    <col min="6661" max="6661" width="8.75" style="13" customWidth="1"/>
    <col min="6662" max="6662" width="11.375" style="13" customWidth="1"/>
    <col min="6663" max="6666" width="15" style="13" customWidth="1"/>
    <col min="6667" max="6667" width="30" style="13" customWidth="1"/>
    <col min="6668" max="6668" width="14.375" style="13" customWidth="1"/>
    <col min="6669" max="6912" width="9" style="13"/>
    <col min="6913" max="6913" width="12.125" style="13" bestFit="1" customWidth="1"/>
    <col min="6914" max="6914" width="9" style="13"/>
    <col min="6915" max="6915" width="8.25" style="13" customWidth="1"/>
    <col min="6916" max="6916" width="8.625" style="13" customWidth="1"/>
    <col min="6917" max="6917" width="8.75" style="13" customWidth="1"/>
    <col min="6918" max="6918" width="11.375" style="13" customWidth="1"/>
    <col min="6919" max="6922" width="15" style="13" customWidth="1"/>
    <col min="6923" max="6923" width="30" style="13" customWidth="1"/>
    <col min="6924" max="6924" width="14.375" style="13" customWidth="1"/>
    <col min="6925" max="7168" width="9" style="13"/>
    <col min="7169" max="7169" width="12.125" style="13" bestFit="1" customWidth="1"/>
    <col min="7170" max="7170" width="9" style="13"/>
    <col min="7171" max="7171" width="8.25" style="13" customWidth="1"/>
    <col min="7172" max="7172" width="8.625" style="13" customWidth="1"/>
    <col min="7173" max="7173" width="8.75" style="13" customWidth="1"/>
    <col min="7174" max="7174" width="11.375" style="13" customWidth="1"/>
    <col min="7175" max="7178" width="15" style="13" customWidth="1"/>
    <col min="7179" max="7179" width="30" style="13" customWidth="1"/>
    <col min="7180" max="7180" width="14.375" style="13" customWidth="1"/>
    <col min="7181" max="7424" width="9" style="13"/>
    <col min="7425" max="7425" width="12.125" style="13" bestFit="1" customWidth="1"/>
    <col min="7426" max="7426" width="9" style="13"/>
    <col min="7427" max="7427" width="8.25" style="13" customWidth="1"/>
    <col min="7428" max="7428" width="8.625" style="13" customWidth="1"/>
    <col min="7429" max="7429" width="8.75" style="13" customWidth="1"/>
    <col min="7430" max="7430" width="11.375" style="13" customWidth="1"/>
    <col min="7431" max="7434" width="15" style="13" customWidth="1"/>
    <col min="7435" max="7435" width="30" style="13" customWidth="1"/>
    <col min="7436" max="7436" width="14.375" style="13" customWidth="1"/>
    <col min="7437" max="7680" width="9" style="13"/>
    <col min="7681" max="7681" width="12.125" style="13" bestFit="1" customWidth="1"/>
    <col min="7682" max="7682" width="9" style="13"/>
    <col min="7683" max="7683" width="8.25" style="13" customWidth="1"/>
    <col min="7684" max="7684" width="8.625" style="13" customWidth="1"/>
    <col min="7685" max="7685" width="8.75" style="13" customWidth="1"/>
    <col min="7686" max="7686" width="11.375" style="13" customWidth="1"/>
    <col min="7687" max="7690" width="15" style="13" customWidth="1"/>
    <col min="7691" max="7691" width="30" style="13" customWidth="1"/>
    <col min="7692" max="7692" width="14.375" style="13" customWidth="1"/>
    <col min="7693" max="7936" width="9" style="13"/>
    <col min="7937" max="7937" width="12.125" style="13" bestFit="1" customWidth="1"/>
    <col min="7938" max="7938" width="9" style="13"/>
    <col min="7939" max="7939" width="8.25" style="13" customWidth="1"/>
    <col min="7940" max="7940" width="8.625" style="13" customWidth="1"/>
    <col min="7941" max="7941" width="8.75" style="13" customWidth="1"/>
    <col min="7942" max="7942" width="11.375" style="13" customWidth="1"/>
    <col min="7943" max="7946" width="15" style="13" customWidth="1"/>
    <col min="7947" max="7947" width="30" style="13" customWidth="1"/>
    <col min="7948" max="7948" width="14.375" style="13" customWidth="1"/>
    <col min="7949" max="8192" width="9" style="13"/>
    <col min="8193" max="8193" width="12.125" style="13" bestFit="1" customWidth="1"/>
    <col min="8194" max="8194" width="9" style="13"/>
    <col min="8195" max="8195" width="8.25" style="13" customWidth="1"/>
    <col min="8196" max="8196" width="8.625" style="13" customWidth="1"/>
    <col min="8197" max="8197" width="8.75" style="13" customWidth="1"/>
    <col min="8198" max="8198" width="11.375" style="13" customWidth="1"/>
    <col min="8199" max="8202" width="15" style="13" customWidth="1"/>
    <col min="8203" max="8203" width="30" style="13" customWidth="1"/>
    <col min="8204" max="8204" width="14.375" style="13" customWidth="1"/>
    <col min="8205" max="8448" width="9" style="13"/>
    <col min="8449" max="8449" width="12.125" style="13" bestFit="1" customWidth="1"/>
    <col min="8450" max="8450" width="9" style="13"/>
    <col min="8451" max="8451" width="8.25" style="13" customWidth="1"/>
    <col min="8452" max="8452" width="8.625" style="13" customWidth="1"/>
    <col min="8453" max="8453" width="8.75" style="13" customWidth="1"/>
    <col min="8454" max="8454" width="11.375" style="13" customWidth="1"/>
    <col min="8455" max="8458" width="15" style="13" customWidth="1"/>
    <col min="8459" max="8459" width="30" style="13" customWidth="1"/>
    <col min="8460" max="8460" width="14.375" style="13" customWidth="1"/>
    <col min="8461" max="8704" width="9" style="13"/>
    <col min="8705" max="8705" width="12.125" style="13" bestFit="1" customWidth="1"/>
    <col min="8706" max="8706" width="9" style="13"/>
    <col min="8707" max="8707" width="8.25" style="13" customWidth="1"/>
    <col min="8708" max="8708" width="8.625" style="13" customWidth="1"/>
    <col min="8709" max="8709" width="8.75" style="13" customWidth="1"/>
    <col min="8710" max="8710" width="11.375" style="13" customWidth="1"/>
    <col min="8711" max="8714" width="15" style="13" customWidth="1"/>
    <col min="8715" max="8715" width="30" style="13" customWidth="1"/>
    <col min="8716" max="8716" width="14.375" style="13" customWidth="1"/>
    <col min="8717" max="8960" width="9" style="13"/>
    <col min="8961" max="8961" width="12.125" style="13" bestFit="1" customWidth="1"/>
    <col min="8962" max="8962" width="9" style="13"/>
    <col min="8963" max="8963" width="8.25" style="13" customWidth="1"/>
    <col min="8964" max="8964" width="8.625" style="13" customWidth="1"/>
    <col min="8965" max="8965" width="8.75" style="13" customWidth="1"/>
    <col min="8966" max="8966" width="11.375" style="13" customWidth="1"/>
    <col min="8967" max="8970" width="15" style="13" customWidth="1"/>
    <col min="8971" max="8971" width="30" style="13" customWidth="1"/>
    <col min="8972" max="8972" width="14.375" style="13" customWidth="1"/>
    <col min="8973" max="9216" width="9" style="13"/>
    <col min="9217" max="9217" width="12.125" style="13" bestFit="1" customWidth="1"/>
    <col min="9218" max="9218" width="9" style="13"/>
    <col min="9219" max="9219" width="8.25" style="13" customWidth="1"/>
    <col min="9220" max="9220" width="8.625" style="13" customWidth="1"/>
    <col min="9221" max="9221" width="8.75" style="13" customWidth="1"/>
    <col min="9222" max="9222" width="11.375" style="13" customWidth="1"/>
    <col min="9223" max="9226" width="15" style="13" customWidth="1"/>
    <col min="9227" max="9227" width="30" style="13" customWidth="1"/>
    <col min="9228" max="9228" width="14.375" style="13" customWidth="1"/>
    <col min="9229" max="9472" width="9" style="13"/>
    <col min="9473" max="9473" width="12.125" style="13" bestFit="1" customWidth="1"/>
    <col min="9474" max="9474" width="9" style="13"/>
    <col min="9475" max="9475" width="8.25" style="13" customWidth="1"/>
    <col min="9476" max="9476" width="8.625" style="13" customWidth="1"/>
    <col min="9477" max="9477" width="8.75" style="13" customWidth="1"/>
    <col min="9478" max="9478" width="11.375" style="13" customWidth="1"/>
    <col min="9479" max="9482" width="15" style="13" customWidth="1"/>
    <col min="9483" max="9483" width="30" style="13" customWidth="1"/>
    <col min="9484" max="9484" width="14.375" style="13" customWidth="1"/>
    <col min="9485" max="9728" width="9" style="13"/>
    <col min="9729" max="9729" width="12.125" style="13" bestFit="1" customWidth="1"/>
    <col min="9730" max="9730" width="9" style="13"/>
    <col min="9731" max="9731" width="8.25" style="13" customWidth="1"/>
    <col min="9732" max="9732" width="8.625" style="13" customWidth="1"/>
    <col min="9733" max="9733" width="8.75" style="13" customWidth="1"/>
    <col min="9734" max="9734" width="11.375" style="13" customWidth="1"/>
    <col min="9735" max="9738" width="15" style="13" customWidth="1"/>
    <col min="9739" max="9739" width="30" style="13" customWidth="1"/>
    <col min="9740" max="9740" width="14.375" style="13" customWidth="1"/>
    <col min="9741" max="9984" width="9" style="13"/>
    <col min="9985" max="9985" width="12.125" style="13" bestFit="1" customWidth="1"/>
    <col min="9986" max="9986" width="9" style="13"/>
    <col min="9987" max="9987" width="8.25" style="13" customWidth="1"/>
    <col min="9988" max="9988" width="8.625" style="13" customWidth="1"/>
    <col min="9989" max="9989" width="8.75" style="13" customWidth="1"/>
    <col min="9990" max="9990" width="11.375" style="13" customWidth="1"/>
    <col min="9991" max="9994" width="15" style="13" customWidth="1"/>
    <col min="9995" max="9995" width="30" style="13" customWidth="1"/>
    <col min="9996" max="9996" width="14.375" style="13" customWidth="1"/>
    <col min="9997" max="10240" width="9" style="13"/>
    <col min="10241" max="10241" width="12.125" style="13" bestFit="1" customWidth="1"/>
    <col min="10242" max="10242" width="9" style="13"/>
    <col min="10243" max="10243" width="8.25" style="13" customWidth="1"/>
    <col min="10244" max="10244" width="8.625" style="13" customWidth="1"/>
    <col min="10245" max="10245" width="8.75" style="13" customWidth="1"/>
    <col min="10246" max="10246" width="11.375" style="13" customWidth="1"/>
    <col min="10247" max="10250" width="15" style="13" customWidth="1"/>
    <col min="10251" max="10251" width="30" style="13" customWidth="1"/>
    <col min="10252" max="10252" width="14.375" style="13" customWidth="1"/>
    <col min="10253" max="10496" width="9" style="13"/>
    <col min="10497" max="10497" width="12.125" style="13" bestFit="1" customWidth="1"/>
    <col min="10498" max="10498" width="9" style="13"/>
    <col min="10499" max="10499" width="8.25" style="13" customWidth="1"/>
    <col min="10500" max="10500" width="8.625" style="13" customWidth="1"/>
    <col min="10501" max="10501" width="8.75" style="13" customWidth="1"/>
    <col min="10502" max="10502" width="11.375" style="13" customWidth="1"/>
    <col min="10503" max="10506" width="15" style="13" customWidth="1"/>
    <col min="10507" max="10507" width="30" style="13" customWidth="1"/>
    <col min="10508" max="10508" width="14.375" style="13" customWidth="1"/>
    <col min="10509" max="10752" width="9" style="13"/>
    <col min="10753" max="10753" width="12.125" style="13" bestFit="1" customWidth="1"/>
    <col min="10754" max="10754" width="9" style="13"/>
    <col min="10755" max="10755" width="8.25" style="13" customWidth="1"/>
    <col min="10756" max="10756" width="8.625" style="13" customWidth="1"/>
    <col min="10757" max="10757" width="8.75" style="13" customWidth="1"/>
    <col min="10758" max="10758" width="11.375" style="13" customWidth="1"/>
    <col min="10759" max="10762" width="15" style="13" customWidth="1"/>
    <col min="10763" max="10763" width="30" style="13" customWidth="1"/>
    <col min="10764" max="10764" width="14.375" style="13" customWidth="1"/>
    <col min="10765" max="11008" width="9" style="13"/>
    <col min="11009" max="11009" width="12.125" style="13" bestFit="1" customWidth="1"/>
    <col min="11010" max="11010" width="9" style="13"/>
    <col min="11011" max="11011" width="8.25" style="13" customWidth="1"/>
    <col min="11012" max="11012" width="8.625" style="13" customWidth="1"/>
    <col min="11013" max="11013" width="8.75" style="13" customWidth="1"/>
    <col min="11014" max="11014" width="11.375" style="13" customWidth="1"/>
    <col min="11015" max="11018" width="15" style="13" customWidth="1"/>
    <col min="11019" max="11019" width="30" style="13" customWidth="1"/>
    <col min="11020" max="11020" width="14.375" style="13" customWidth="1"/>
    <col min="11021" max="11264" width="9" style="13"/>
    <col min="11265" max="11265" width="12.125" style="13" bestFit="1" customWidth="1"/>
    <col min="11266" max="11266" width="9" style="13"/>
    <col min="11267" max="11267" width="8.25" style="13" customWidth="1"/>
    <col min="11268" max="11268" width="8.625" style="13" customWidth="1"/>
    <col min="11269" max="11269" width="8.75" style="13" customWidth="1"/>
    <col min="11270" max="11270" width="11.375" style="13" customWidth="1"/>
    <col min="11271" max="11274" width="15" style="13" customWidth="1"/>
    <col min="11275" max="11275" width="30" style="13" customWidth="1"/>
    <col min="11276" max="11276" width="14.375" style="13" customWidth="1"/>
    <col min="11277" max="11520" width="9" style="13"/>
    <col min="11521" max="11521" width="12.125" style="13" bestFit="1" customWidth="1"/>
    <col min="11522" max="11522" width="9" style="13"/>
    <col min="11523" max="11523" width="8.25" style="13" customWidth="1"/>
    <col min="11524" max="11524" width="8.625" style="13" customWidth="1"/>
    <col min="11525" max="11525" width="8.75" style="13" customWidth="1"/>
    <col min="11526" max="11526" width="11.375" style="13" customWidth="1"/>
    <col min="11527" max="11530" width="15" style="13" customWidth="1"/>
    <col min="11531" max="11531" width="30" style="13" customWidth="1"/>
    <col min="11532" max="11532" width="14.375" style="13" customWidth="1"/>
    <col min="11533" max="11776" width="9" style="13"/>
    <col min="11777" max="11777" width="12.125" style="13" bestFit="1" customWidth="1"/>
    <col min="11778" max="11778" width="9" style="13"/>
    <col min="11779" max="11779" width="8.25" style="13" customWidth="1"/>
    <col min="11780" max="11780" width="8.625" style="13" customWidth="1"/>
    <col min="11781" max="11781" width="8.75" style="13" customWidth="1"/>
    <col min="11782" max="11782" width="11.375" style="13" customWidth="1"/>
    <col min="11783" max="11786" width="15" style="13" customWidth="1"/>
    <col min="11787" max="11787" width="30" style="13" customWidth="1"/>
    <col min="11788" max="11788" width="14.375" style="13" customWidth="1"/>
    <col min="11789" max="12032" width="9" style="13"/>
    <col min="12033" max="12033" width="12.125" style="13" bestFit="1" customWidth="1"/>
    <col min="12034" max="12034" width="9" style="13"/>
    <col min="12035" max="12035" width="8.25" style="13" customWidth="1"/>
    <col min="12036" max="12036" width="8.625" style="13" customWidth="1"/>
    <col min="12037" max="12037" width="8.75" style="13" customWidth="1"/>
    <col min="12038" max="12038" width="11.375" style="13" customWidth="1"/>
    <col min="12039" max="12042" width="15" style="13" customWidth="1"/>
    <col min="12043" max="12043" width="30" style="13" customWidth="1"/>
    <col min="12044" max="12044" width="14.375" style="13" customWidth="1"/>
    <col min="12045" max="12288" width="9" style="13"/>
    <col min="12289" max="12289" width="12.125" style="13" bestFit="1" customWidth="1"/>
    <col min="12290" max="12290" width="9" style="13"/>
    <col min="12291" max="12291" width="8.25" style="13" customWidth="1"/>
    <col min="12292" max="12292" width="8.625" style="13" customWidth="1"/>
    <col min="12293" max="12293" width="8.75" style="13" customWidth="1"/>
    <col min="12294" max="12294" width="11.375" style="13" customWidth="1"/>
    <col min="12295" max="12298" width="15" style="13" customWidth="1"/>
    <col min="12299" max="12299" width="30" style="13" customWidth="1"/>
    <col min="12300" max="12300" width="14.375" style="13" customWidth="1"/>
    <col min="12301" max="12544" width="9" style="13"/>
    <col min="12545" max="12545" width="12.125" style="13" bestFit="1" customWidth="1"/>
    <col min="12546" max="12546" width="9" style="13"/>
    <col min="12547" max="12547" width="8.25" style="13" customWidth="1"/>
    <col min="12548" max="12548" width="8.625" style="13" customWidth="1"/>
    <col min="12549" max="12549" width="8.75" style="13" customWidth="1"/>
    <col min="12550" max="12550" width="11.375" style="13" customWidth="1"/>
    <col min="12551" max="12554" width="15" style="13" customWidth="1"/>
    <col min="12555" max="12555" width="30" style="13" customWidth="1"/>
    <col min="12556" max="12556" width="14.375" style="13" customWidth="1"/>
    <col min="12557" max="12800" width="9" style="13"/>
    <col min="12801" max="12801" width="12.125" style="13" bestFit="1" customWidth="1"/>
    <col min="12802" max="12802" width="9" style="13"/>
    <col min="12803" max="12803" width="8.25" style="13" customWidth="1"/>
    <col min="12804" max="12804" width="8.625" style="13" customWidth="1"/>
    <col min="12805" max="12805" width="8.75" style="13" customWidth="1"/>
    <col min="12806" max="12806" width="11.375" style="13" customWidth="1"/>
    <col min="12807" max="12810" width="15" style="13" customWidth="1"/>
    <col min="12811" max="12811" width="30" style="13" customWidth="1"/>
    <col min="12812" max="12812" width="14.375" style="13" customWidth="1"/>
    <col min="12813" max="13056" width="9" style="13"/>
    <col min="13057" max="13057" width="12.125" style="13" bestFit="1" customWidth="1"/>
    <col min="13058" max="13058" width="9" style="13"/>
    <col min="13059" max="13059" width="8.25" style="13" customWidth="1"/>
    <col min="13060" max="13060" width="8.625" style="13" customWidth="1"/>
    <col min="13061" max="13061" width="8.75" style="13" customWidth="1"/>
    <col min="13062" max="13062" width="11.375" style="13" customWidth="1"/>
    <col min="13063" max="13066" width="15" style="13" customWidth="1"/>
    <col min="13067" max="13067" width="30" style="13" customWidth="1"/>
    <col min="13068" max="13068" width="14.375" style="13" customWidth="1"/>
    <col min="13069" max="13312" width="9" style="13"/>
    <col min="13313" max="13313" width="12.125" style="13" bestFit="1" customWidth="1"/>
    <col min="13314" max="13314" width="9" style="13"/>
    <col min="13315" max="13315" width="8.25" style="13" customWidth="1"/>
    <col min="13316" max="13316" width="8.625" style="13" customWidth="1"/>
    <col min="13317" max="13317" width="8.75" style="13" customWidth="1"/>
    <col min="13318" max="13318" width="11.375" style="13" customWidth="1"/>
    <col min="13319" max="13322" width="15" style="13" customWidth="1"/>
    <col min="13323" max="13323" width="30" style="13" customWidth="1"/>
    <col min="13324" max="13324" width="14.375" style="13" customWidth="1"/>
    <col min="13325" max="13568" width="9" style="13"/>
    <col min="13569" max="13569" width="12.125" style="13" bestFit="1" customWidth="1"/>
    <col min="13570" max="13570" width="9" style="13"/>
    <col min="13571" max="13571" width="8.25" style="13" customWidth="1"/>
    <col min="13572" max="13572" width="8.625" style="13" customWidth="1"/>
    <col min="13573" max="13573" width="8.75" style="13" customWidth="1"/>
    <col min="13574" max="13574" width="11.375" style="13" customWidth="1"/>
    <col min="13575" max="13578" width="15" style="13" customWidth="1"/>
    <col min="13579" max="13579" width="30" style="13" customWidth="1"/>
    <col min="13580" max="13580" width="14.375" style="13" customWidth="1"/>
    <col min="13581" max="13824" width="9" style="13"/>
    <col min="13825" max="13825" width="12.125" style="13" bestFit="1" customWidth="1"/>
    <col min="13826" max="13826" width="9" style="13"/>
    <col min="13827" max="13827" width="8.25" style="13" customWidth="1"/>
    <col min="13828" max="13828" width="8.625" style="13" customWidth="1"/>
    <col min="13829" max="13829" width="8.75" style="13" customWidth="1"/>
    <col min="13830" max="13830" width="11.375" style="13" customWidth="1"/>
    <col min="13831" max="13834" width="15" style="13" customWidth="1"/>
    <col min="13835" max="13835" width="30" style="13" customWidth="1"/>
    <col min="13836" max="13836" width="14.375" style="13" customWidth="1"/>
    <col min="13837" max="14080" width="9" style="13"/>
    <col min="14081" max="14081" width="12.125" style="13" bestFit="1" customWidth="1"/>
    <col min="14082" max="14082" width="9" style="13"/>
    <col min="14083" max="14083" width="8.25" style="13" customWidth="1"/>
    <col min="14084" max="14084" width="8.625" style="13" customWidth="1"/>
    <col min="14085" max="14085" width="8.75" style="13" customWidth="1"/>
    <col min="14086" max="14086" width="11.375" style="13" customWidth="1"/>
    <col min="14087" max="14090" width="15" style="13" customWidth="1"/>
    <col min="14091" max="14091" width="30" style="13" customWidth="1"/>
    <col min="14092" max="14092" width="14.375" style="13" customWidth="1"/>
    <col min="14093" max="14336" width="9" style="13"/>
    <col min="14337" max="14337" width="12.125" style="13" bestFit="1" customWidth="1"/>
    <col min="14338" max="14338" width="9" style="13"/>
    <col min="14339" max="14339" width="8.25" style="13" customWidth="1"/>
    <col min="14340" max="14340" width="8.625" style="13" customWidth="1"/>
    <col min="14341" max="14341" width="8.75" style="13" customWidth="1"/>
    <col min="14342" max="14342" width="11.375" style="13" customWidth="1"/>
    <col min="14343" max="14346" width="15" style="13" customWidth="1"/>
    <col min="14347" max="14347" width="30" style="13" customWidth="1"/>
    <col min="14348" max="14348" width="14.375" style="13" customWidth="1"/>
    <col min="14349" max="14592" width="9" style="13"/>
    <col min="14593" max="14593" width="12.125" style="13" bestFit="1" customWidth="1"/>
    <col min="14594" max="14594" width="9" style="13"/>
    <col min="14595" max="14595" width="8.25" style="13" customWidth="1"/>
    <col min="14596" max="14596" width="8.625" style="13" customWidth="1"/>
    <col min="14597" max="14597" width="8.75" style="13" customWidth="1"/>
    <col min="14598" max="14598" width="11.375" style="13" customWidth="1"/>
    <col min="14599" max="14602" width="15" style="13" customWidth="1"/>
    <col min="14603" max="14603" width="30" style="13" customWidth="1"/>
    <col min="14604" max="14604" width="14.375" style="13" customWidth="1"/>
    <col min="14605" max="14848" width="9" style="13"/>
    <col min="14849" max="14849" width="12.125" style="13" bestFit="1" customWidth="1"/>
    <col min="14850" max="14850" width="9" style="13"/>
    <col min="14851" max="14851" width="8.25" style="13" customWidth="1"/>
    <col min="14852" max="14852" width="8.625" style="13" customWidth="1"/>
    <col min="14853" max="14853" width="8.75" style="13" customWidth="1"/>
    <col min="14854" max="14854" width="11.375" style="13" customWidth="1"/>
    <col min="14855" max="14858" width="15" style="13" customWidth="1"/>
    <col min="14859" max="14859" width="30" style="13" customWidth="1"/>
    <col min="14860" max="14860" width="14.375" style="13" customWidth="1"/>
    <col min="14861" max="15104" width="9" style="13"/>
    <col min="15105" max="15105" width="12.125" style="13" bestFit="1" customWidth="1"/>
    <col min="15106" max="15106" width="9" style="13"/>
    <col min="15107" max="15107" width="8.25" style="13" customWidth="1"/>
    <col min="15108" max="15108" width="8.625" style="13" customWidth="1"/>
    <col min="15109" max="15109" width="8.75" style="13" customWidth="1"/>
    <col min="15110" max="15110" width="11.375" style="13" customWidth="1"/>
    <col min="15111" max="15114" width="15" style="13" customWidth="1"/>
    <col min="15115" max="15115" width="30" style="13" customWidth="1"/>
    <col min="15116" max="15116" width="14.375" style="13" customWidth="1"/>
    <col min="15117" max="15360" width="9" style="13"/>
    <col min="15361" max="15361" width="12.125" style="13" bestFit="1" customWidth="1"/>
    <col min="15362" max="15362" width="9" style="13"/>
    <col min="15363" max="15363" width="8.25" style="13" customWidth="1"/>
    <col min="15364" max="15364" width="8.625" style="13" customWidth="1"/>
    <col min="15365" max="15365" width="8.75" style="13" customWidth="1"/>
    <col min="15366" max="15366" width="11.375" style="13" customWidth="1"/>
    <col min="15367" max="15370" width="15" style="13" customWidth="1"/>
    <col min="15371" max="15371" width="30" style="13" customWidth="1"/>
    <col min="15372" max="15372" width="14.375" style="13" customWidth="1"/>
    <col min="15373" max="15616" width="9" style="13"/>
    <col min="15617" max="15617" width="12.125" style="13" bestFit="1" customWidth="1"/>
    <col min="15618" max="15618" width="9" style="13"/>
    <col min="15619" max="15619" width="8.25" style="13" customWidth="1"/>
    <col min="15620" max="15620" width="8.625" style="13" customWidth="1"/>
    <col min="15621" max="15621" width="8.75" style="13" customWidth="1"/>
    <col min="15622" max="15622" width="11.375" style="13" customWidth="1"/>
    <col min="15623" max="15626" width="15" style="13" customWidth="1"/>
    <col min="15627" max="15627" width="30" style="13" customWidth="1"/>
    <col min="15628" max="15628" width="14.375" style="13" customWidth="1"/>
    <col min="15629" max="15872" width="9" style="13"/>
    <col min="15873" max="15873" width="12.125" style="13" bestFit="1" customWidth="1"/>
    <col min="15874" max="15874" width="9" style="13"/>
    <col min="15875" max="15875" width="8.25" style="13" customWidth="1"/>
    <col min="15876" max="15876" width="8.625" style="13" customWidth="1"/>
    <col min="15877" max="15877" width="8.75" style="13" customWidth="1"/>
    <col min="15878" max="15878" width="11.375" style="13" customWidth="1"/>
    <col min="15879" max="15882" width="15" style="13" customWidth="1"/>
    <col min="15883" max="15883" width="30" style="13" customWidth="1"/>
    <col min="15884" max="15884" width="14.375" style="13" customWidth="1"/>
    <col min="15885" max="16128" width="9" style="13"/>
    <col min="16129" max="16129" width="12.125" style="13" bestFit="1" customWidth="1"/>
    <col min="16130" max="16130" width="9" style="13"/>
    <col min="16131" max="16131" width="8.25" style="13" customWidth="1"/>
    <col min="16132" max="16132" width="8.625" style="13" customWidth="1"/>
    <col min="16133" max="16133" width="8.75" style="13" customWidth="1"/>
    <col min="16134" max="16134" width="11.375" style="13" customWidth="1"/>
    <col min="16135" max="16138" width="15" style="13" customWidth="1"/>
    <col min="16139" max="16139" width="30" style="13" customWidth="1"/>
    <col min="16140" max="16140" width="14.375" style="13" customWidth="1"/>
    <col min="16141" max="16384" width="9" style="13"/>
  </cols>
  <sheetData>
    <row r="1" spans="1:13" s="1" customFormat="1" ht="54.75" customHeight="1" thickBot="1" x14ac:dyDescent="0.35">
      <c r="A1" s="135" t="s">
        <v>432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13" s="2" customFormat="1" ht="15" customHeight="1" x14ac:dyDescent="0.3">
      <c r="A2" s="136" t="s">
        <v>357</v>
      </c>
      <c r="B2" s="138" t="s">
        <v>358</v>
      </c>
      <c r="C2" s="138"/>
      <c r="D2" s="138"/>
      <c r="E2" s="138"/>
      <c r="F2" s="138" t="s">
        <v>359</v>
      </c>
      <c r="G2" s="140" t="s">
        <v>360</v>
      </c>
      <c r="H2" s="140" t="s">
        <v>361</v>
      </c>
      <c r="I2" s="140" t="s">
        <v>362</v>
      </c>
      <c r="J2" s="140" t="s">
        <v>363</v>
      </c>
      <c r="K2" s="138" t="s">
        <v>364</v>
      </c>
      <c r="L2" s="142"/>
      <c r="M2" s="143" t="s">
        <v>365</v>
      </c>
    </row>
    <row r="3" spans="1:13" s="2" customFormat="1" ht="15" customHeight="1" x14ac:dyDescent="0.3">
      <c r="A3" s="137"/>
      <c r="B3" s="125" t="s">
        <v>366</v>
      </c>
      <c r="C3" s="125" t="s">
        <v>367</v>
      </c>
      <c r="D3" s="125" t="s">
        <v>368</v>
      </c>
      <c r="E3" s="125" t="s">
        <v>369</v>
      </c>
      <c r="F3" s="139"/>
      <c r="G3" s="141"/>
      <c r="H3" s="141"/>
      <c r="I3" s="141"/>
      <c r="J3" s="141"/>
      <c r="K3" s="125" t="s">
        <v>370</v>
      </c>
      <c r="L3" s="3" t="s">
        <v>371</v>
      </c>
      <c r="M3" s="144"/>
    </row>
    <row r="4" spans="1:13" s="2" customFormat="1" ht="15" customHeight="1" x14ac:dyDescent="0.3">
      <c r="A4" s="35" t="s">
        <v>372</v>
      </c>
      <c r="B4" s="36"/>
      <c r="C4" s="36"/>
      <c r="D4" s="36"/>
      <c r="E4" s="36"/>
      <c r="F4" s="36" t="str">
        <f>COUNTA(F5:F34)&amp;"필지"</f>
        <v>19필지</v>
      </c>
      <c r="G4" s="37">
        <f>G5+G8+G13+G15+G17+G19+G22+G25+G27+G29+G34</f>
        <v>1381858</v>
      </c>
      <c r="H4" s="37">
        <f>SUMIF(A5:A34,#REF!,H5:H34)</f>
        <v>0</v>
      </c>
      <c r="I4" s="37"/>
      <c r="J4" s="37"/>
      <c r="K4" s="38"/>
      <c r="L4" s="39"/>
      <c r="M4" s="40"/>
    </row>
    <row r="5" spans="1:13" s="50" customFormat="1" ht="15" customHeight="1" thickBot="1" x14ac:dyDescent="0.2">
      <c r="A5" s="44" t="s">
        <v>377</v>
      </c>
      <c r="B5" s="45"/>
      <c r="C5" s="45"/>
      <c r="D5" s="45"/>
      <c r="E5" s="45"/>
      <c r="F5" s="45"/>
      <c r="G5" s="46">
        <f>SUM(G8+G13+G15+G17+G19+G22+G25+G27+G29+G34)</f>
        <v>690929</v>
      </c>
      <c r="H5" s="46">
        <f>SUM(H8+H13+H15+H17+H19+H22+H25+H27+H29+H34)</f>
        <v>23096.670000000002</v>
      </c>
      <c r="I5" s="127"/>
      <c r="J5" s="127"/>
      <c r="K5" s="47"/>
      <c r="L5" s="48"/>
      <c r="M5" s="49"/>
    </row>
    <row r="6" spans="1:13" s="43" customFormat="1" ht="16.5" x14ac:dyDescent="0.3">
      <c r="A6" s="145" t="s">
        <v>378</v>
      </c>
      <c r="B6" t="s">
        <v>16</v>
      </c>
      <c r="C6" t="s">
        <v>17</v>
      </c>
      <c r="D6" t="s">
        <v>94</v>
      </c>
      <c r="E6" t="s">
        <v>136</v>
      </c>
      <c r="F6" t="s">
        <v>137</v>
      </c>
      <c r="G6" s="51">
        <v>34116</v>
      </c>
      <c r="H6" s="51">
        <v>1127.75</v>
      </c>
      <c r="I6" s="147" t="s">
        <v>373</v>
      </c>
      <c r="J6" s="147" t="s">
        <v>374</v>
      </c>
      <c r="K6" s="41" t="s">
        <v>379</v>
      </c>
      <c r="L6" s="42" t="s">
        <v>380</v>
      </c>
      <c r="M6" s="16"/>
    </row>
    <row r="7" spans="1:13" s="43" customFormat="1" ht="15" customHeight="1" x14ac:dyDescent="0.3">
      <c r="A7" s="146"/>
      <c r="B7" t="s">
        <v>16</v>
      </c>
      <c r="C7" t="s">
        <v>17</v>
      </c>
      <c r="D7" t="s">
        <v>94</v>
      </c>
      <c r="E7" t="s">
        <v>136</v>
      </c>
      <c r="F7" t="s">
        <v>138</v>
      </c>
      <c r="G7" s="51">
        <v>1107</v>
      </c>
      <c r="H7" s="51">
        <v>251.92</v>
      </c>
      <c r="I7" s="148"/>
      <c r="J7" s="148"/>
      <c r="K7" s="53" t="s">
        <v>381</v>
      </c>
      <c r="L7" s="54" t="s">
        <v>382</v>
      </c>
      <c r="M7" s="55"/>
    </row>
    <row r="8" spans="1:13" s="50" customFormat="1" ht="15" customHeight="1" thickBot="1" x14ac:dyDescent="0.2">
      <c r="A8" s="44" t="s">
        <v>377</v>
      </c>
      <c r="B8" s="45"/>
      <c r="C8" s="45"/>
      <c r="D8" s="45"/>
      <c r="E8" s="45"/>
      <c r="F8" s="45"/>
      <c r="G8" s="46">
        <f>SUM(G6:G7)</f>
        <v>35223</v>
      </c>
      <c r="H8" s="46">
        <f>SUM(H6:H7)</f>
        <v>1379.67</v>
      </c>
      <c r="I8" s="149"/>
      <c r="J8" s="149"/>
      <c r="K8" s="47"/>
      <c r="L8" s="48"/>
      <c r="M8" s="49"/>
    </row>
    <row r="9" spans="1:13" s="43" customFormat="1" ht="15" customHeight="1" x14ac:dyDescent="0.3">
      <c r="A9" s="145" t="s">
        <v>384</v>
      </c>
      <c r="B9" t="s">
        <v>16</v>
      </c>
      <c r="C9" t="s">
        <v>17</v>
      </c>
      <c r="D9" t="s">
        <v>94</v>
      </c>
      <c r="E9" t="s">
        <v>95</v>
      </c>
      <c r="F9" t="s">
        <v>139</v>
      </c>
      <c r="G9" s="51">
        <v>53784</v>
      </c>
      <c r="H9" s="51">
        <v>649.19000000000005</v>
      </c>
      <c r="I9" s="147" t="s">
        <v>373</v>
      </c>
      <c r="J9" s="147" t="s">
        <v>374</v>
      </c>
      <c r="K9" s="52" t="s">
        <v>385</v>
      </c>
      <c r="L9" s="56" t="s">
        <v>386</v>
      </c>
      <c r="M9" s="16"/>
    </row>
    <row r="10" spans="1:13" s="43" customFormat="1" ht="15" customHeight="1" x14ac:dyDescent="0.3">
      <c r="A10" s="146"/>
      <c r="B10" t="s">
        <v>16</v>
      </c>
      <c r="C10" t="s">
        <v>17</v>
      </c>
      <c r="D10" t="s">
        <v>94</v>
      </c>
      <c r="E10" t="s">
        <v>95</v>
      </c>
      <c r="F10" t="s">
        <v>140</v>
      </c>
      <c r="G10" s="51">
        <v>8836</v>
      </c>
      <c r="H10" s="51">
        <v>845.87</v>
      </c>
      <c r="I10" s="148"/>
      <c r="J10" s="148"/>
      <c r="K10" s="53" t="s">
        <v>385</v>
      </c>
      <c r="L10" s="57" t="s">
        <v>386</v>
      </c>
      <c r="M10" s="55"/>
    </row>
    <row r="11" spans="1:13" s="43" customFormat="1" ht="15" customHeight="1" x14ac:dyDescent="0.3">
      <c r="A11" s="146"/>
      <c r="B11" t="s">
        <v>16</v>
      </c>
      <c r="C11" t="s">
        <v>17</v>
      </c>
      <c r="D11" t="s">
        <v>94</v>
      </c>
      <c r="E11" t="s">
        <v>95</v>
      </c>
      <c r="F11" t="s">
        <v>141</v>
      </c>
      <c r="G11" s="51">
        <v>20395</v>
      </c>
      <c r="H11" s="51">
        <v>1139.96</v>
      </c>
      <c r="I11" s="148"/>
      <c r="J11" s="148"/>
      <c r="K11" s="53"/>
      <c r="L11" s="54" t="s">
        <v>387</v>
      </c>
      <c r="M11" s="55"/>
    </row>
    <row r="12" spans="1:13" s="43" customFormat="1" ht="15" customHeight="1" x14ac:dyDescent="0.3">
      <c r="A12" s="146"/>
      <c r="B12" t="s">
        <v>16</v>
      </c>
      <c r="C12" t="s">
        <v>17</v>
      </c>
      <c r="D12" t="s">
        <v>94</v>
      </c>
      <c r="E12" t="s">
        <v>95</v>
      </c>
      <c r="F12" t="s">
        <v>142</v>
      </c>
      <c r="G12" s="51">
        <v>15967</v>
      </c>
      <c r="H12" s="51">
        <v>34.619999999999997</v>
      </c>
      <c r="I12" s="148"/>
      <c r="J12" s="148"/>
      <c r="K12" s="53"/>
      <c r="L12" s="54" t="s">
        <v>383</v>
      </c>
      <c r="M12" s="55"/>
    </row>
    <row r="13" spans="1:13" s="50" customFormat="1" ht="15" customHeight="1" thickBot="1" x14ac:dyDescent="0.2">
      <c r="A13" s="44" t="s">
        <v>377</v>
      </c>
      <c r="B13" s="45"/>
      <c r="C13" s="45"/>
      <c r="D13" s="45"/>
      <c r="E13" s="45"/>
      <c r="F13" s="45"/>
      <c r="G13" s="46">
        <f>SUM(G9:G12)</f>
        <v>98982</v>
      </c>
      <c r="H13" s="46">
        <f>SUM(H9:H12)</f>
        <v>2669.64</v>
      </c>
      <c r="I13" s="149"/>
      <c r="J13" s="149"/>
      <c r="K13" s="47"/>
      <c r="L13" s="48"/>
      <c r="M13" s="49"/>
    </row>
    <row r="14" spans="1:13" s="43" customFormat="1" ht="15" customHeight="1" x14ac:dyDescent="0.3">
      <c r="A14" s="124" t="s">
        <v>389</v>
      </c>
      <c r="B14" t="s">
        <v>16</v>
      </c>
      <c r="C14" t="s">
        <v>17</v>
      </c>
      <c r="D14" t="s">
        <v>94</v>
      </c>
      <c r="E14" t="s">
        <v>135</v>
      </c>
      <c r="F14" t="s">
        <v>143</v>
      </c>
      <c r="G14" s="51">
        <v>132893</v>
      </c>
      <c r="H14" s="51">
        <v>2949.06</v>
      </c>
      <c r="I14" s="147" t="s">
        <v>373</v>
      </c>
      <c r="J14" s="147" t="s">
        <v>374</v>
      </c>
      <c r="K14" s="52"/>
      <c r="L14" s="42" t="s">
        <v>390</v>
      </c>
      <c r="M14" s="16"/>
    </row>
    <row r="15" spans="1:13" s="50" customFormat="1" ht="15" customHeight="1" thickBot="1" x14ac:dyDescent="0.2">
      <c r="A15" s="44" t="s">
        <v>377</v>
      </c>
      <c r="B15" s="45"/>
      <c r="C15" s="45"/>
      <c r="D15" s="45"/>
      <c r="E15" s="45"/>
      <c r="F15" s="45"/>
      <c r="G15" s="46">
        <f>SUM(G14:G14)</f>
        <v>132893</v>
      </c>
      <c r="H15" s="46">
        <f>SUM(H14:H14)</f>
        <v>2949.06</v>
      </c>
      <c r="I15" s="149"/>
      <c r="J15" s="149"/>
      <c r="K15" s="47"/>
      <c r="L15" s="48"/>
      <c r="M15" s="49"/>
    </row>
    <row r="16" spans="1:13" s="43" customFormat="1" ht="15" customHeight="1" x14ac:dyDescent="0.3">
      <c r="A16" s="124" t="s">
        <v>391</v>
      </c>
      <c r="B16" t="s">
        <v>16</v>
      </c>
      <c r="C16" t="s">
        <v>17</v>
      </c>
      <c r="D16" t="s">
        <v>94</v>
      </c>
      <c r="E16" t="s">
        <v>135</v>
      </c>
      <c r="F16" t="s">
        <v>144</v>
      </c>
      <c r="G16" s="51">
        <v>78068</v>
      </c>
      <c r="H16" s="51">
        <v>2660.82</v>
      </c>
      <c r="I16" s="147" t="s">
        <v>373</v>
      </c>
      <c r="J16" s="147" t="s">
        <v>374</v>
      </c>
      <c r="K16" s="52" t="s">
        <v>392</v>
      </c>
      <c r="L16" s="42" t="s">
        <v>393</v>
      </c>
      <c r="M16" s="16"/>
    </row>
    <row r="17" spans="1:13" s="50" customFormat="1" ht="15" customHeight="1" thickBot="1" x14ac:dyDescent="0.2">
      <c r="A17" s="44" t="s">
        <v>377</v>
      </c>
      <c r="B17" s="45"/>
      <c r="C17" s="45"/>
      <c r="D17" s="45"/>
      <c r="E17" s="45"/>
      <c r="F17" s="45"/>
      <c r="G17" s="46">
        <f>SUM(G16:G16)</f>
        <v>78068</v>
      </c>
      <c r="H17" s="46">
        <f>SUM(H16:H16)</f>
        <v>2660.82</v>
      </c>
      <c r="I17" s="149"/>
      <c r="J17" s="149"/>
      <c r="K17" s="47"/>
      <c r="L17" s="48"/>
      <c r="M17" s="49"/>
    </row>
    <row r="18" spans="1:13" s="43" customFormat="1" ht="15" customHeight="1" x14ac:dyDescent="0.3">
      <c r="A18" s="124" t="s">
        <v>394</v>
      </c>
      <c r="B18" t="s">
        <v>16</v>
      </c>
      <c r="C18" t="s">
        <v>17</v>
      </c>
      <c r="D18" t="s">
        <v>94</v>
      </c>
      <c r="E18" t="s">
        <v>135</v>
      </c>
      <c r="F18" t="s">
        <v>395</v>
      </c>
      <c r="G18" s="51">
        <v>17157</v>
      </c>
      <c r="H18" s="51">
        <v>1454.88</v>
      </c>
      <c r="I18" s="147" t="s">
        <v>373</v>
      </c>
      <c r="J18" s="147" t="s">
        <v>374</v>
      </c>
      <c r="K18" s="52" t="s">
        <v>392</v>
      </c>
      <c r="L18" s="42" t="s">
        <v>396</v>
      </c>
      <c r="M18" s="16"/>
    </row>
    <row r="19" spans="1:13" s="50" customFormat="1" ht="15" customHeight="1" thickBot="1" x14ac:dyDescent="0.2">
      <c r="A19" s="44" t="s">
        <v>377</v>
      </c>
      <c r="B19" s="45"/>
      <c r="C19" s="45"/>
      <c r="D19" s="45"/>
      <c r="E19" s="45"/>
      <c r="F19" s="45"/>
      <c r="G19" s="46">
        <f>SUM(G18:G18)</f>
        <v>17157</v>
      </c>
      <c r="H19" s="46">
        <f>SUM(H18:H18)</f>
        <v>1454.88</v>
      </c>
      <c r="I19" s="149"/>
      <c r="J19" s="149"/>
      <c r="K19" s="47"/>
      <c r="L19" s="48"/>
      <c r="M19" s="49"/>
    </row>
    <row r="20" spans="1:13" s="43" customFormat="1" ht="16.5" x14ac:dyDescent="0.3">
      <c r="A20" s="145" t="s">
        <v>398</v>
      </c>
      <c r="B20" t="s">
        <v>16</v>
      </c>
      <c r="C20" t="s">
        <v>17</v>
      </c>
      <c r="D20" t="s">
        <v>145</v>
      </c>
      <c r="E20" t="s">
        <v>146</v>
      </c>
      <c r="F20" t="s">
        <v>147</v>
      </c>
      <c r="G20" s="51">
        <v>14678</v>
      </c>
      <c r="H20" s="51">
        <v>1435.82</v>
      </c>
      <c r="I20" s="147" t="s">
        <v>373</v>
      </c>
      <c r="J20" s="147" t="s">
        <v>374</v>
      </c>
      <c r="K20" s="41" t="s">
        <v>399</v>
      </c>
      <c r="L20" s="42" t="s">
        <v>400</v>
      </c>
      <c r="M20" s="16"/>
    </row>
    <row r="21" spans="1:13" s="43" customFormat="1" ht="15" customHeight="1" x14ac:dyDescent="0.3">
      <c r="A21" s="146"/>
      <c r="B21" t="s">
        <v>16</v>
      </c>
      <c r="C21" t="s">
        <v>17</v>
      </c>
      <c r="D21" t="s">
        <v>145</v>
      </c>
      <c r="E21" t="s">
        <v>146</v>
      </c>
      <c r="F21" t="s">
        <v>148</v>
      </c>
      <c r="G21" s="51">
        <v>79907</v>
      </c>
      <c r="H21" s="51">
        <v>581.72</v>
      </c>
      <c r="I21" s="148"/>
      <c r="J21" s="148"/>
      <c r="K21" s="53" t="s">
        <v>401</v>
      </c>
      <c r="L21" s="57" t="s">
        <v>402</v>
      </c>
      <c r="M21" s="55"/>
    </row>
    <row r="22" spans="1:13" s="50" customFormat="1" ht="15" customHeight="1" thickBot="1" x14ac:dyDescent="0.2">
      <c r="A22" s="44" t="s">
        <v>377</v>
      </c>
      <c r="B22" s="45"/>
      <c r="C22" s="45"/>
      <c r="D22" s="45"/>
      <c r="E22" s="45"/>
      <c r="F22" s="45"/>
      <c r="G22" s="46">
        <f>SUM(G20:G21)</f>
        <v>94585</v>
      </c>
      <c r="H22" s="46">
        <f>SUM(H20:H21)</f>
        <v>2017.54</v>
      </c>
      <c r="I22" s="149"/>
      <c r="J22" s="149"/>
      <c r="K22" s="47"/>
      <c r="L22" s="48"/>
      <c r="M22" s="49"/>
    </row>
    <row r="23" spans="1:13" s="43" customFormat="1" ht="15" customHeight="1" x14ac:dyDescent="0.3">
      <c r="A23" s="145" t="s">
        <v>403</v>
      </c>
      <c r="B23" t="s">
        <v>16</v>
      </c>
      <c r="C23" t="s">
        <v>17</v>
      </c>
      <c r="D23" t="s">
        <v>46</v>
      </c>
      <c r="E23" t="s">
        <v>50</v>
      </c>
      <c r="F23" t="s">
        <v>149</v>
      </c>
      <c r="G23" s="51">
        <v>40066</v>
      </c>
      <c r="H23" s="51">
        <v>1234.6500000000001</v>
      </c>
      <c r="I23" s="147" t="s">
        <v>397</v>
      </c>
      <c r="J23" s="147" t="s">
        <v>374</v>
      </c>
      <c r="K23" s="52" t="s">
        <v>404</v>
      </c>
      <c r="L23" s="42" t="s">
        <v>405</v>
      </c>
      <c r="M23" s="16"/>
    </row>
    <row r="24" spans="1:13" s="43" customFormat="1" ht="16.5" x14ac:dyDescent="0.3">
      <c r="A24" s="146"/>
      <c r="B24" t="s">
        <v>16</v>
      </c>
      <c r="C24" t="s">
        <v>17</v>
      </c>
      <c r="D24" t="s">
        <v>46</v>
      </c>
      <c r="E24" t="s">
        <v>50</v>
      </c>
      <c r="F24" t="s">
        <v>406</v>
      </c>
      <c r="G24" s="51">
        <v>2162</v>
      </c>
      <c r="H24" s="51">
        <v>14.72</v>
      </c>
      <c r="I24" s="148"/>
      <c r="J24" s="148"/>
      <c r="K24" s="58" t="s">
        <v>407</v>
      </c>
      <c r="L24" s="54" t="s">
        <v>408</v>
      </c>
      <c r="M24" s="55"/>
    </row>
    <row r="25" spans="1:13" s="50" customFormat="1" ht="15" customHeight="1" thickBot="1" x14ac:dyDescent="0.2">
      <c r="A25" s="44" t="s">
        <v>377</v>
      </c>
      <c r="B25" s="45"/>
      <c r="C25" s="45"/>
      <c r="D25" s="45"/>
      <c r="E25" s="45"/>
      <c r="F25" s="45"/>
      <c r="G25" s="46">
        <f>SUM(G23:G24)</f>
        <v>42228</v>
      </c>
      <c r="H25" s="46">
        <f>SUM(H23:H24)</f>
        <v>1249.3700000000001</v>
      </c>
      <c r="I25" s="149"/>
      <c r="J25" s="149"/>
      <c r="K25" s="47"/>
      <c r="L25" s="48"/>
      <c r="M25" s="49"/>
    </row>
    <row r="26" spans="1:13" s="43" customFormat="1" ht="15" customHeight="1" x14ac:dyDescent="0.3">
      <c r="A26" s="124" t="s">
        <v>409</v>
      </c>
      <c r="B26" t="s">
        <v>16</v>
      </c>
      <c r="C26" t="s">
        <v>17</v>
      </c>
      <c r="D26" t="s">
        <v>46</v>
      </c>
      <c r="E26" t="s">
        <v>98</v>
      </c>
      <c r="F26" t="s">
        <v>150</v>
      </c>
      <c r="G26" s="51">
        <v>29355</v>
      </c>
      <c r="H26" s="51">
        <v>2811.8</v>
      </c>
      <c r="I26" s="147" t="s">
        <v>373</v>
      </c>
      <c r="J26" s="147" t="s">
        <v>374</v>
      </c>
      <c r="K26" s="59" t="s">
        <v>410</v>
      </c>
      <c r="L26" s="42" t="s">
        <v>411</v>
      </c>
      <c r="M26" s="16"/>
    </row>
    <row r="27" spans="1:13" s="50" customFormat="1" ht="15" customHeight="1" thickBot="1" x14ac:dyDescent="0.2">
      <c r="A27" s="44" t="s">
        <v>377</v>
      </c>
      <c r="B27" s="45"/>
      <c r="C27" s="45"/>
      <c r="D27" s="45"/>
      <c r="E27" s="45"/>
      <c r="F27" s="45"/>
      <c r="G27" s="46">
        <f>SUM(G26:G26)</f>
        <v>29355</v>
      </c>
      <c r="H27" s="46">
        <f>SUM(H26:H26)</f>
        <v>2811.8</v>
      </c>
      <c r="I27" s="149"/>
      <c r="J27" s="149"/>
      <c r="K27" s="47"/>
      <c r="L27" s="48"/>
      <c r="M27" s="49"/>
    </row>
    <row r="28" spans="1:13" s="43" customFormat="1" ht="16.5" x14ac:dyDescent="0.3">
      <c r="A28" s="124" t="s">
        <v>412</v>
      </c>
      <c r="B28" t="s">
        <v>16</v>
      </c>
      <c r="C28" t="s">
        <v>17</v>
      </c>
      <c r="D28" t="s">
        <v>46</v>
      </c>
      <c r="E28" t="s">
        <v>151</v>
      </c>
      <c r="F28" t="s">
        <v>152</v>
      </c>
      <c r="G28" s="51">
        <v>80926</v>
      </c>
      <c r="H28" s="51">
        <v>2646.07</v>
      </c>
      <c r="I28" s="147" t="s">
        <v>373</v>
      </c>
      <c r="J28" s="147" t="s">
        <v>374</v>
      </c>
      <c r="K28" s="41" t="s">
        <v>413</v>
      </c>
      <c r="L28" s="42" t="s">
        <v>414</v>
      </c>
      <c r="M28" s="16"/>
    </row>
    <row r="29" spans="1:13" s="50" customFormat="1" ht="15" customHeight="1" thickBot="1" x14ac:dyDescent="0.2">
      <c r="A29" s="44" t="s">
        <v>377</v>
      </c>
      <c r="B29" s="45"/>
      <c r="C29" s="45"/>
      <c r="D29" s="45"/>
      <c r="E29" s="45"/>
      <c r="F29" s="45"/>
      <c r="G29" s="46">
        <f>SUM(G28:G28)</f>
        <v>80926</v>
      </c>
      <c r="H29" s="46">
        <f>SUM(H28:H28)</f>
        <v>2646.07</v>
      </c>
      <c r="I29" s="149"/>
      <c r="J29" s="149"/>
      <c r="K29" s="47"/>
      <c r="L29" s="48"/>
      <c r="M29" s="49"/>
    </row>
    <row r="30" spans="1:13" ht="15" customHeight="1" x14ac:dyDescent="0.3">
      <c r="A30" s="145" t="s">
        <v>415</v>
      </c>
      <c r="B30" t="s">
        <v>16</v>
      </c>
      <c r="C30" t="s">
        <v>17</v>
      </c>
      <c r="D30" t="s">
        <v>46</v>
      </c>
      <c r="E30" t="s">
        <v>151</v>
      </c>
      <c r="F30" t="s">
        <v>153</v>
      </c>
      <c r="G30" s="150">
        <v>80529</v>
      </c>
      <c r="H30" s="152">
        <v>3212.42</v>
      </c>
      <c r="I30" s="147" t="s">
        <v>373</v>
      </c>
      <c r="J30" s="147" t="s">
        <v>374</v>
      </c>
      <c r="K30" s="52" t="s">
        <v>416</v>
      </c>
      <c r="L30" s="42" t="s">
        <v>417</v>
      </c>
      <c r="M30" s="16"/>
    </row>
    <row r="31" spans="1:13" ht="16.5" x14ac:dyDescent="0.3">
      <c r="A31" s="146"/>
      <c r="B31" t="s">
        <v>375</v>
      </c>
      <c r="C31" t="s">
        <v>376</v>
      </c>
      <c r="D31" t="s">
        <v>418</v>
      </c>
      <c r="E31" t="s">
        <v>419</v>
      </c>
      <c r="F31" t="s">
        <v>420</v>
      </c>
      <c r="G31" s="151"/>
      <c r="H31" s="153"/>
      <c r="I31" s="154"/>
      <c r="J31" s="154"/>
      <c r="K31" s="60" t="s">
        <v>421</v>
      </c>
      <c r="L31" s="61" t="s">
        <v>422</v>
      </c>
      <c r="M31" s="62"/>
    </row>
    <row r="32" spans="1:13" ht="16.5" x14ac:dyDescent="0.3">
      <c r="A32" s="146"/>
      <c r="B32" t="s">
        <v>375</v>
      </c>
      <c r="C32" t="s">
        <v>376</v>
      </c>
      <c r="D32" t="s">
        <v>418</v>
      </c>
      <c r="E32" t="s">
        <v>419</v>
      </c>
      <c r="F32" t="s">
        <v>420</v>
      </c>
      <c r="G32" s="151"/>
      <c r="H32" s="153"/>
      <c r="I32" s="154"/>
      <c r="J32" s="154"/>
      <c r="K32" s="133" t="s">
        <v>423</v>
      </c>
      <c r="L32" s="61" t="s">
        <v>422</v>
      </c>
      <c r="M32" s="62"/>
    </row>
    <row r="33" spans="1:13" ht="15" customHeight="1" x14ac:dyDescent="0.3">
      <c r="A33" s="146"/>
      <c r="B33" t="s">
        <v>16</v>
      </c>
      <c r="C33" t="s">
        <v>17</v>
      </c>
      <c r="D33" t="s">
        <v>46</v>
      </c>
      <c r="E33" t="s">
        <v>151</v>
      </c>
      <c r="F33" t="s">
        <v>154</v>
      </c>
      <c r="G33" s="51">
        <v>983</v>
      </c>
      <c r="H33" s="51">
        <v>45.4</v>
      </c>
      <c r="I33" s="148"/>
      <c r="J33" s="148"/>
      <c r="K33" s="53"/>
      <c r="L33" s="54" t="s">
        <v>388</v>
      </c>
      <c r="M33" s="55"/>
    </row>
    <row r="34" spans="1:13" ht="15" customHeight="1" thickBot="1" x14ac:dyDescent="0.2">
      <c r="A34" s="44" t="s">
        <v>377</v>
      </c>
      <c r="B34" s="45"/>
      <c r="C34" s="45"/>
      <c r="D34" s="45"/>
      <c r="E34" s="45"/>
      <c r="F34" s="45"/>
      <c r="G34" s="46">
        <f>SUM(G30:G33)</f>
        <v>81512</v>
      </c>
      <c r="H34" s="46">
        <f>SUM(H30:H33)</f>
        <v>3257.82</v>
      </c>
      <c r="I34" s="149"/>
      <c r="J34" s="149"/>
      <c r="K34" s="47"/>
      <c r="L34" s="48"/>
      <c r="M34" s="49"/>
    </row>
  </sheetData>
  <autoFilter ref="A4:O34"/>
  <mergeCells count="37">
    <mergeCell ref="I28:I29"/>
    <mergeCell ref="J28:J29"/>
    <mergeCell ref="A30:A33"/>
    <mergeCell ref="G30:G32"/>
    <mergeCell ref="H30:H32"/>
    <mergeCell ref="I30:I34"/>
    <mergeCell ref="J30:J34"/>
    <mergeCell ref="I26:I27"/>
    <mergeCell ref="J26:J27"/>
    <mergeCell ref="A20:A21"/>
    <mergeCell ref="I20:I22"/>
    <mergeCell ref="J20:J22"/>
    <mergeCell ref="A23:A24"/>
    <mergeCell ref="I23:I25"/>
    <mergeCell ref="J23:J25"/>
    <mergeCell ref="I14:I15"/>
    <mergeCell ref="J14:J15"/>
    <mergeCell ref="I16:I17"/>
    <mergeCell ref="J16:J17"/>
    <mergeCell ref="I18:I19"/>
    <mergeCell ref="J18:J19"/>
    <mergeCell ref="A6:A7"/>
    <mergeCell ref="I6:I8"/>
    <mergeCell ref="J6:J8"/>
    <mergeCell ref="A9:A12"/>
    <mergeCell ref="I9:I13"/>
    <mergeCell ref="J9:J13"/>
    <mergeCell ref="A1:M1"/>
    <mergeCell ref="A2:A3"/>
    <mergeCell ref="B2:E2"/>
    <mergeCell ref="F2:F3"/>
    <mergeCell ref="G2:G3"/>
    <mergeCell ref="H2:H3"/>
    <mergeCell ref="I2:I3"/>
    <mergeCell ref="J2:J3"/>
    <mergeCell ref="K2:L2"/>
    <mergeCell ref="M2:M3"/>
  </mergeCells>
  <phoneticPr fontId="10" type="noConversion"/>
  <pageMargins left="0.51181102362204722" right="0.51181102362204722" top="0.55118110236220474" bottom="0.55118110236220474" header="0.31496062992125984" footer="0.31496062992125984"/>
  <pageSetup paperSize="9" scale="69" orientation="landscape" r:id="rId1"/>
  <rowBreaks count="1" manualBreakCount="1">
    <brk id="27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2"/>
  <sheetViews>
    <sheetView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7" sqref="A7"/>
      <selection pane="bottomRight" activeCell="A2" sqref="A2"/>
    </sheetView>
  </sheetViews>
  <sheetFormatPr defaultRowHeight="15" customHeight="1" x14ac:dyDescent="0.3"/>
  <cols>
    <col min="1" max="1" width="12.125" style="2" bestFit="1" customWidth="1"/>
    <col min="2" max="2" width="12.125" style="2" customWidth="1"/>
    <col min="3" max="3" width="9" style="1"/>
    <col min="4" max="4" width="8.25" style="1" customWidth="1"/>
    <col min="5" max="5" width="8.625" style="1" customWidth="1"/>
    <col min="6" max="6" width="8.75" style="1" customWidth="1"/>
    <col min="7" max="7" width="11.375" style="1" customWidth="1"/>
    <col min="8" max="8" width="15" style="14" hidden="1" customWidth="1"/>
    <col min="9" max="12" width="15" style="14" customWidth="1"/>
    <col min="13" max="13" width="52.5" style="13" customWidth="1"/>
    <col min="14" max="14" width="12.75" style="87" customWidth="1"/>
    <col min="15" max="16384" width="9" style="13"/>
  </cols>
  <sheetData>
    <row r="1" spans="1:15" s="1" customFormat="1" ht="54.75" customHeight="1" thickBot="1" x14ac:dyDescent="0.35">
      <c r="A1" s="160" t="s">
        <v>431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</row>
    <row r="2" spans="1:15" s="2" customFormat="1" ht="27" customHeight="1" x14ac:dyDescent="0.3">
      <c r="A2" s="24" t="s">
        <v>8</v>
      </c>
      <c r="B2" s="33" t="s">
        <v>129</v>
      </c>
      <c r="C2" s="26" t="s">
        <v>4</v>
      </c>
      <c r="D2" s="26"/>
      <c r="E2" s="26"/>
      <c r="F2" s="26"/>
      <c r="G2" s="26" t="s">
        <v>5</v>
      </c>
      <c r="H2" s="23" t="s">
        <v>9</v>
      </c>
      <c r="I2" s="23" t="s">
        <v>10</v>
      </c>
      <c r="J2" s="23" t="s">
        <v>133</v>
      </c>
      <c r="K2" s="23" t="s">
        <v>134</v>
      </c>
      <c r="L2" s="23" t="s">
        <v>130</v>
      </c>
      <c r="M2" s="26" t="s">
        <v>11</v>
      </c>
      <c r="N2" s="79"/>
      <c r="O2" s="29" t="s">
        <v>14</v>
      </c>
    </row>
    <row r="3" spans="1:15" s="2" customFormat="1" ht="27" customHeight="1" x14ac:dyDescent="0.3">
      <c r="A3" s="25"/>
      <c r="B3" s="34"/>
      <c r="C3" s="27" t="s">
        <v>0</v>
      </c>
      <c r="D3" s="27" t="s">
        <v>1</v>
      </c>
      <c r="E3" s="27" t="s">
        <v>2</v>
      </c>
      <c r="F3" s="27" t="s">
        <v>3</v>
      </c>
      <c r="G3" s="27"/>
      <c r="H3" s="28"/>
      <c r="I3" s="28"/>
      <c r="J3" s="28"/>
      <c r="K3" s="28"/>
      <c r="L3" s="28"/>
      <c r="M3" s="27" t="s">
        <v>13</v>
      </c>
      <c r="N3" s="80" t="s">
        <v>12</v>
      </c>
      <c r="O3" s="30"/>
    </row>
    <row r="4" spans="1:15" s="2" customFormat="1" ht="18.95" customHeight="1" thickBot="1" x14ac:dyDescent="0.35">
      <c r="A4" s="4" t="s">
        <v>7</v>
      </c>
      <c r="B4" s="31"/>
      <c r="C4" s="22"/>
      <c r="D4" s="22"/>
      <c r="E4" s="22"/>
      <c r="F4" s="21"/>
      <c r="G4" s="5"/>
      <c r="H4" s="20">
        <f>SUM(H6,H8,H10,H12,H14,H16,H18,H20,H22,H24,H26,H28,H30,H32,H34,H36,H38,H40,H42,H44,H46,H48,H50,H52,H54,H56,H58,H60,H62,H64,H66,H68,H70,H72,H74,H76,H78,H80,H83,H86,H118,H124,H134,H137,H140)</f>
        <v>29849525</v>
      </c>
      <c r="I4" s="19">
        <f>SUM(I6,I8,I10,I12,I14,I16,I18,I20,I22,I24,I26,I28,I30,I32,I34,I36,I38,I40,I42,I44,I46,I48,I50,I52,I54,I56,I58,I60,I62,I64,I66,I68,I70,I72,I74,I76,I78,I80,I83,I86,I118,I124,I134,I137,I140+I142)</f>
        <v>118571</v>
      </c>
      <c r="J4" s="19">
        <f>SUM(J6,J8,J10,J12,J14,J16,J18,J20,J22,J24,J26,J28,J30,J32,J34,J36,J38,J40,J42,J44,J46,J48,J50,J52,J54,J56,J58,J60,J62,J64,J66,J68,J70,J72,J74,J76,J78,J80,J83,J86,J118,J124,J134,J137,J140+J142)</f>
        <v>118571</v>
      </c>
      <c r="K4" s="6"/>
      <c r="L4" s="6"/>
      <c r="M4" s="7"/>
      <c r="N4" s="81"/>
      <c r="O4" s="8"/>
    </row>
    <row r="5" spans="1:15" s="2" customFormat="1" ht="27" customHeight="1" x14ac:dyDescent="0.3">
      <c r="A5" s="121" t="s">
        <v>131</v>
      </c>
      <c r="B5" s="120" t="s">
        <v>155</v>
      </c>
      <c r="C5" s="88" t="s">
        <v>16</v>
      </c>
      <c r="D5" s="88" t="s">
        <v>17</v>
      </c>
      <c r="E5" s="88" t="s">
        <v>18</v>
      </c>
      <c r="F5" s="88" t="s">
        <v>19</v>
      </c>
      <c r="G5" s="89" t="s">
        <v>20</v>
      </c>
      <c r="H5" s="90">
        <v>128316</v>
      </c>
      <c r="I5" s="91">
        <v>1000</v>
      </c>
      <c r="J5" s="91">
        <v>1000</v>
      </c>
      <c r="K5" s="64" t="s">
        <v>156</v>
      </c>
      <c r="L5" s="71" t="s">
        <v>132</v>
      </c>
      <c r="M5" s="9" t="s">
        <v>259</v>
      </c>
      <c r="N5" s="82" t="s">
        <v>310</v>
      </c>
      <c r="O5" s="10"/>
    </row>
    <row r="6" spans="1:15" s="2" customFormat="1" ht="18.95" customHeight="1" thickBot="1" x14ac:dyDescent="0.35">
      <c r="A6" s="122" t="s">
        <v>15</v>
      </c>
      <c r="B6" s="32"/>
      <c r="C6" s="65"/>
      <c r="D6" s="65"/>
      <c r="E6" s="65"/>
      <c r="F6" s="65"/>
      <c r="G6" s="66"/>
      <c r="H6" s="92">
        <f>SUM(H5:H5)</f>
        <v>128316</v>
      </c>
      <c r="I6" s="93">
        <f>SUM(I5:I5)</f>
        <v>1000</v>
      </c>
      <c r="J6" s="93">
        <f>SUM(J5:J5)</f>
        <v>1000</v>
      </c>
      <c r="K6" s="70"/>
      <c r="L6" s="72"/>
      <c r="M6" s="11"/>
      <c r="N6" s="83"/>
      <c r="O6" s="12"/>
    </row>
    <row r="7" spans="1:15" s="2" customFormat="1" ht="27" customHeight="1" x14ac:dyDescent="0.3">
      <c r="A7" s="121" t="s">
        <v>21</v>
      </c>
      <c r="B7" s="120" t="s">
        <v>157</v>
      </c>
      <c r="C7" s="88" t="s">
        <v>16</v>
      </c>
      <c r="D7" s="88" t="s">
        <v>17</v>
      </c>
      <c r="E7" s="88" t="s">
        <v>18</v>
      </c>
      <c r="F7" s="88" t="s">
        <v>22</v>
      </c>
      <c r="G7" s="89" t="s">
        <v>23</v>
      </c>
      <c r="H7" s="90">
        <v>16264</v>
      </c>
      <c r="I7" s="91">
        <v>1000</v>
      </c>
      <c r="J7" s="91">
        <v>1000</v>
      </c>
      <c r="K7" s="64" t="s">
        <v>156</v>
      </c>
      <c r="L7" s="71" t="s">
        <v>132</v>
      </c>
      <c r="M7" s="9" t="s">
        <v>260</v>
      </c>
      <c r="N7" s="82" t="s">
        <v>311</v>
      </c>
      <c r="O7" s="10"/>
    </row>
    <row r="8" spans="1:15" s="2" customFormat="1" ht="18.95" customHeight="1" thickBot="1" x14ac:dyDescent="0.35">
      <c r="A8" s="122" t="s">
        <v>6</v>
      </c>
      <c r="B8" s="32"/>
      <c r="C8" s="65"/>
      <c r="D8" s="65"/>
      <c r="E8" s="65"/>
      <c r="F8" s="65"/>
      <c r="G8" s="66"/>
      <c r="H8" s="92">
        <f>SUM(H7:H7)</f>
        <v>16264</v>
      </c>
      <c r="I8" s="93">
        <f>SUM(I7:I7)</f>
        <v>1000</v>
      </c>
      <c r="J8" s="93">
        <f>SUM(J7:J7)</f>
        <v>1000</v>
      </c>
      <c r="K8" s="67"/>
      <c r="L8" s="72"/>
      <c r="M8" s="11"/>
      <c r="N8" s="83"/>
      <c r="O8" s="12"/>
    </row>
    <row r="9" spans="1:15" s="2" customFormat="1" ht="27" customHeight="1" x14ac:dyDescent="0.3">
      <c r="A9" s="121" t="s">
        <v>24</v>
      </c>
      <c r="B9" s="120" t="s">
        <v>158</v>
      </c>
      <c r="C9" s="88" t="s">
        <v>16</v>
      </c>
      <c r="D9" s="88" t="s">
        <v>17</v>
      </c>
      <c r="E9" s="88" t="s">
        <v>18</v>
      </c>
      <c r="F9" s="88" t="s">
        <v>22</v>
      </c>
      <c r="G9" s="89" t="s">
        <v>25</v>
      </c>
      <c r="H9" s="90">
        <v>26974</v>
      </c>
      <c r="I9" s="91">
        <v>1000</v>
      </c>
      <c r="J9" s="91">
        <v>1000</v>
      </c>
      <c r="K9" s="64" t="s">
        <v>156</v>
      </c>
      <c r="L9" s="71" t="s">
        <v>132</v>
      </c>
      <c r="M9" s="9" t="s">
        <v>261</v>
      </c>
      <c r="N9" s="82" t="s">
        <v>312</v>
      </c>
      <c r="O9" s="10"/>
    </row>
    <row r="10" spans="1:15" s="2" customFormat="1" ht="18.95" customHeight="1" thickBot="1" x14ac:dyDescent="0.35">
      <c r="A10" s="122" t="s">
        <v>6</v>
      </c>
      <c r="B10" s="32"/>
      <c r="C10" s="65"/>
      <c r="D10" s="65"/>
      <c r="E10" s="65"/>
      <c r="F10" s="65"/>
      <c r="G10" s="66"/>
      <c r="H10" s="92">
        <f>SUM(H9:H9)</f>
        <v>26974</v>
      </c>
      <c r="I10" s="93">
        <f>SUM(I9:I9)</f>
        <v>1000</v>
      </c>
      <c r="J10" s="93">
        <f>SUM(J9:J9)</f>
        <v>1000</v>
      </c>
      <c r="K10" s="67"/>
      <c r="L10" s="72"/>
      <c r="M10" s="11"/>
      <c r="N10" s="83"/>
      <c r="O10" s="12"/>
    </row>
    <row r="11" spans="1:15" s="2" customFormat="1" ht="27" customHeight="1" x14ac:dyDescent="0.3">
      <c r="A11" s="121" t="s">
        <v>26</v>
      </c>
      <c r="B11" s="120" t="s">
        <v>159</v>
      </c>
      <c r="C11" s="88" t="s">
        <v>16</v>
      </c>
      <c r="D11" s="88" t="s">
        <v>17</v>
      </c>
      <c r="E11" s="88" t="s">
        <v>18</v>
      </c>
      <c r="F11" s="88" t="s">
        <v>22</v>
      </c>
      <c r="G11" s="89" t="s">
        <v>27</v>
      </c>
      <c r="H11" s="90">
        <v>78942</v>
      </c>
      <c r="I11" s="91">
        <v>1000</v>
      </c>
      <c r="J11" s="91">
        <v>1000</v>
      </c>
      <c r="K11" s="64" t="s">
        <v>156</v>
      </c>
      <c r="L11" s="71" t="s">
        <v>132</v>
      </c>
      <c r="M11" s="9" t="s">
        <v>262</v>
      </c>
      <c r="N11" s="82" t="s">
        <v>313</v>
      </c>
      <c r="O11" s="10"/>
    </row>
    <row r="12" spans="1:15" s="2" customFormat="1" ht="18.95" customHeight="1" thickBot="1" x14ac:dyDescent="0.35">
      <c r="A12" s="122" t="s">
        <v>6</v>
      </c>
      <c r="B12" s="32"/>
      <c r="C12" s="65"/>
      <c r="D12" s="65"/>
      <c r="E12" s="65"/>
      <c r="F12" s="65"/>
      <c r="G12" s="66"/>
      <c r="H12" s="92">
        <f>SUM(H11:H11)</f>
        <v>78942</v>
      </c>
      <c r="I12" s="93">
        <f>SUM(I11:I11)</f>
        <v>1000</v>
      </c>
      <c r="J12" s="93">
        <f>SUM(J11:J11)</f>
        <v>1000</v>
      </c>
      <c r="K12" s="67"/>
      <c r="L12" s="72"/>
      <c r="M12" s="11"/>
      <c r="N12" s="83"/>
      <c r="O12" s="12"/>
    </row>
    <row r="13" spans="1:15" s="2" customFormat="1" ht="27" customHeight="1" x14ac:dyDescent="0.3">
      <c r="A13" s="121" t="s">
        <v>28</v>
      </c>
      <c r="B13" s="120" t="s">
        <v>160</v>
      </c>
      <c r="C13" s="88" t="s">
        <v>16</v>
      </c>
      <c r="D13" s="88" t="s">
        <v>17</v>
      </c>
      <c r="E13" s="88" t="s">
        <v>18</v>
      </c>
      <c r="F13" s="88" t="s">
        <v>22</v>
      </c>
      <c r="G13" s="89" t="s">
        <v>29</v>
      </c>
      <c r="H13" s="90">
        <v>88757</v>
      </c>
      <c r="I13" s="91">
        <v>5000</v>
      </c>
      <c r="J13" s="91">
        <v>5000</v>
      </c>
      <c r="K13" s="64" t="s">
        <v>156</v>
      </c>
      <c r="L13" s="71" t="s">
        <v>132</v>
      </c>
      <c r="M13" s="9" t="s">
        <v>263</v>
      </c>
      <c r="N13" s="82" t="s">
        <v>314</v>
      </c>
      <c r="O13" s="10"/>
    </row>
    <row r="14" spans="1:15" s="2" customFormat="1" ht="18.95" customHeight="1" thickBot="1" x14ac:dyDescent="0.35">
      <c r="A14" s="122" t="s">
        <v>6</v>
      </c>
      <c r="B14" s="32"/>
      <c r="C14" s="65"/>
      <c r="D14" s="65"/>
      <c r="E14" s="65"/>
      <c r="F14" s="65"/>
      <c r="G14" s="66"/>
      <c r="H14" s="92">
        <f>SUM(H13:H13)</f>
        <v>88757</v>
      </c>
      <c r="I14" s="93">
        <f>SUM(I13:I13)</f>
        <v>5000</v>
      </c>
      <c r="J14" s="93">
        <f>SUM(J13:J13)</f>
        <v>5000</v>
      </c>
      <c r="K14" s="67"/>
      <c r="L14" s="72"/>
      <c r="M14" s="11"/>
      <c r="N14" s="83"/>
      <c r="O14" s="12"/>
    </row>
    <row r="15" spans="1:15" s="2" customFormat="1" ht="27" customHeight="1" x14ac:dyDescent="0.3">
      <c r="A15" s="121" t="s">
        <v>30</v>
      </c>
      <c r="B15" s="120" t="s">
        <v>161</v>
      </c>
      <c r="C15" s="88" t="s">
        <v>16</v>
      </c>
      <c r="D15" s="88" t="s">
        <v>17</v>
      </c>
      <c r="E15" s="88" t="s">
        <v>18</v>
      </c>
      <c r="F15" s="88" t="s">
        <v>22</v>
      </c>
      <c r="G15" s="89" t="s">
        <v>31</v>
      </c>
      <c r="H15" s="90">
        <v>24595</v>
      </c>
      <c r="I15" s="91">
        <v>3000</v>
      </c>
      <c r="J15" s="91">
        <v>3000</v>
      </c>
      <c r="K15" s="64" t="s">
        <v>156</v>
      </c>
      <c r="L15" s="71" t="s">
        <v>132</v>
      </c>
      <c r="M15" s="9" t="s">
        <v>264</v>
      </c>
      <c r="N15" s="82" t="s">
        <v>315</v>
      </c>
      <c r="O15" s="10"/>
    </row>
    <row r="16" spans="1:15" s="2" customFormat="1" ht="18.95" customHeight="1" thickBot="1" x14ac:dyDescent="0.35">
      <c r="A16" s="122" t="s">
        <v>6</v>
      </c>
      <c r="B16" s="32"/>
      <c r="C16" s="65"/>
      <c r="D16" s="65"/>
      <c r="E16" s="65"/>
      <c r="F16" s="65"/>
      <c r="G16" s="66"/>
      <c r="H16" s="92">
        <f>SUM(H15:H15)</f>
        <v>24595</v>
      </c>
      <c r="I16" s="93">
        <f>SUM(I15:I15)</f>
        <v>3000</v>
      </c>
      <c r="J16" s="93">
        <f>SUM(J15:J15)</f>
        <v>3000</v>
      </c>
      <c r="K16" s="67"/>
      <c r="L16" s="72"/>
      <c r="M16" s="11"/>
      <c r="N16" s="83"/>
      <c r="O16" s="12"/>
    </row>
    <row r="17" spans="1:15" s="2" customFormat="1" ht="27" customHeight="1" x14ac:dyDescent="0.3">
      <c r="A17" s="121" t="s">
        <v>32</v>
      </c>
      <c r="B17" s="120" t="s">
        <v>162</v>
      </c>
      <c r="C17" s="88" t="s">
        <v>16</v>
      </c>
      <c r="D17" s="88" t="s">
        <v>17</v>
      </c>
      <c r="E17" s="88" t="s">
        <v>18</v>
      </c>
      <c r="F17" s="88" t="s">
        <v>22</v>
      </c>
      <c r="G17" s="89">
        <v>238</v>
      </c>
      <c r="H17" s="90">
        <v>952</v>
      </c>
      <c r="I17" s="91">
        <v>952</v>
      </c>
      <c r="J17" s="91">
        <v>952</v>
      </c>
      <c r="K17" s="64" t="s">
        <v>156</v>
      </c>
      <c r="L17" s="71" t="s">
        <v>132</v>
      </c>
      <c r="M17" s="9" t="s">
        <v>265</v>
      </c>
      <c r="N17" s="82" t="s">
        <v>316</v>
      </c>
      <c r="O17" s="10"/>
    </row>
    <row r="18" spans="1:15" s="2" customFormat="1" ht="18.95" customHeight="1" thickBot="1" x14ac:dyDescent="0.35">
      <c r="A18" s="122" t="s">
        <v>6</v>
      </c>
      <c r="B18" s="32"/>
      <c r="C18" s="65"/>
      <c r="D18" s="65"/>
      <c r="E18" s="65"/>
      <c r="F18" s="65"/>
      <c r="G18" s="66"/>
      <c r="H18" s="92">
        <f>SUM(H17:H17)</f>
        <v>952</v>
      </c>
      <c r="I18" s="93">
        <f>SUM(I17:I17)</f>
        <v>952</v>
      </c>
      <c r="J18" s="93">
        <f>SUM(J17:J17)</f>
        <v>952</v>
      </c>
      <c r="K18" s="67"/>
      <c r="L18" s="72"/>
      <c r="M18" s="11"/>
      <c r="N18" s="83"/>
      <c r="O18" s="12"/>
    </row>
    <row r="19" spans="1:15" s="2" customFormat="1" ht="27" customHeight="1" x14ac:dyDescent="0.3">
      <c r="A19" s="121" t="s">
        <v>33</v>
      </c>
      <c r="B19" s="120" t="s">
        <v>163</v>
      </c>
      <c r="C19" s="88" t="s">
        <v>16</v>
      </c>
      <c r="D19" s="88" t="s">
        <v>17</v>
      </c>
      <c r="E19" s="88" t="s">
        <v>18</v>
      </c>
      <c r="F19" s="88" t="s">
        <v>34</v>
      </c>
      <c r="G19" s="89" t="s">
        <v>35</v>
      </c>
      <c r="H19" s="90">
        <v>353690</v>
      </c>
      <c r="I19" s="91">
        <v>2000</v>
      </c>
      <c r="J19" s="91">
        <v>2000</v>
      </c>
      <c r="K19" s="64" t="s">
        <v>156</v>
      </c>
      <c r="L19" s="71" t="s">
        <v>132</v>
      </c>
      <c r="M19" s="9" t="s">
        <v>266</v>
      </c>
      <c r="N19" s="82" t="s">
        <v>317</v>
      </c>
      <c r="O19" s="10"/>
    </row>
    <row r="20" spans="1:15" s="2" customFormat="1" ht="18.95" customHeight="1" thickBot="1" x14ac:dyDescent="0.35">
      <c r="A20" s="122" t="s">
        <v>6</v>
      </c>
      <c r="B20" s="32"/>
      <c r="C20" s="65"/>
      <c r="D20" s="65"/>
      <c r="E20" s="65"/>
      <c r="F20" s="65"/>
      <c r="G20" s="66"/>
      <c r="H20" s="92">
        <f>SUM(H19:H19)</f>
        <v>353690</v>
      </c>
      <c r="I20" s="93">
        <f>SUM(I19:I19)</f>
        <v>2000</v>
      </c>
      <c r="J20" s="93">
        <f>SUM(J19:J19)</f>
        <v>2000</v>
      </c>
      <c r="K20" s="67"/>
      <c r="L20" s="72"/>
      <c r="M20" s="11"/>
      <c r="N20" s="83"/>
      <c r="O20" s="12"/>
    </row>
    <row r="21" spans="1:15" s="2" customFormat="1" ht="27" customHeight="1" x14ac:dyDescent="0.3">
      <c r="A21" s="121" t="s">
        <v>36</v>
      </c>
      <c r="B21" s="120" t="s">
        <v>164</v>
      </c>
      <c r="C21" s="88" t="s">
        <v>16</v>
      </c>
      <c r="D21" s="88" t="s">
        <v>17</v>
      </c>
      <c r="E21" s="88" t="s">
        <v>18</v>
      </c>
      <c r="F21" s="88" t="s">
        <v>37</v>
      </c>
      <c r="G21" s="89" t="s">
        <v>38</v>
      </c>
      <c r="H21" s="90">
        <v>7934</v>
      </c>
      <c r="I21" s="91">
        <v>2200</v>
      </c>
      <c r="J21" s="91">
        <v>2200</v>
      </c>
      <c r="K21" s="64" t="s">
        <v>156</v>
      </c>
      <c r="L21" s="71" t="s">
        <v>132</v>
      </c>
      <c r="M21" s="9" t="s">
        <v>267</v>
      </c>
      <c r="N21" s="82" t="s">
        <v>318</v>
      </c>
      <c r="O21" s="10"/>
    </row>
    <row r="22" spans="1:15" s="2" customFormat="1" ht="18.95" customHeight="1" thickBot="1" x14ac:dyDescent="0.35">
      <c r="A22" s="122" t="s">
        <v>6</v>
      </c>
      <c r="B22" s="32"/>
      <c r="C22" s="65"/>
      <c r="D22" s="65"/>
      <c r="E22" s="65"/>
      <c r="F22" s="65"/>
      <c r="G22" s="66"/>
      <c r="H22" s="92">
        <f>SUM(H21:H21)</f>
        <v>7934</v>
      </c>
      <c r="I22" s="93">
        <f>SUM(I21:I21)</f>
        <v>2200</v>
      </c>
      <c r="J22" s="93">
        <f>SUM(J21:J21)</f>
        <v>2200</v>
      </c>
      <c r="K22" s="67"/>
      <c r="L22" s="72"/>
      <c r="M22" s="11"/>
      <c r="N22" s="83"/>
      <c r="O22" s="12"/>
    </row>
    <row r="23" spans="1:15" s="2" customFormat="1" ht="27" customHeight="1" x14ac:dyDescent="0.3">
      <c r="A23" s="121" t="s">
        <v>39</v>
      </c>
      <c r="B23" s="120" t="s">
        <v>165</v>
      </c>
      <c r="C23" s="88" t="s">
        <v>16</v>
      </c>
      <c r="D23" s="88" t="s">
        <v>17</v>
      </c>
      <c r="E23" s="88" t="s">
        <v>40</v>
      </c>
      <c r="F23" s="88" t="s">
        <v>41</v>
      </c>
      <c r="G23" s="89" t="s">
        <v>42</v>
      </c>
      <c r="H23" s="90">
        <v>18248</v>
      </c>
      <c r="I23" s="91">
        <v>1000</v>
      </c>
      <c r="J23" s="91">
        <v>1000</v>
      </c>
      <c r="K23" s="64" t="s">
        <v>156</v>
      </c>
      <c r="L23" s="71" t="s">
        <v>132</v>
      </c>
      <c r="M23" s="9" t="s">
        <v>268</v>
      </c>
      <c r="N23" s="82" t="s">
        <v>319</v>
      </c>
      <c r="O23" s="10"/>
    </row>
    <row r="24" spans="1:15" s="2" customFormat="1" ht="18.95" customHeight="1" thickBot="1" x14ac:dyDescent="0.35">
      <c r="A24" s="122" t="s">
        <v>6</v>
      </c>
      <c r="B24" s="32"/>
      <c r="C24" s="65"/>
      <c r="D24" s="65"/>
      <c r="E24" s="65"/>
      <c r="F24" s="65"/>
      <c r="G24" s="66"/>
      <c r="H24" s="92">
        <f>SUM(H23:H23)</f>
        <v>18248</v>
      </c>
      <c r="I24" s="93">
        <f>SUM(I23:I23)</f>
        <v>1000</v>
      </c>
      <c r="J24" s="93">
        <f>SUM(J23:J23)</f>
        <v>1000</v>
      </c>
      <c r="K24" s="67"/>
      <c r="L24" s="72"/>
      <c r="M24" s="11"/>
      <c r="N24" s="83"/>
      <c r="O24" s="12"/>
    </row>
    <row r="25" spans="1:15" s="2" customFormat="1" ht="27" customHeight="1" x14ac:dyDescent="0.3">
      <c r="A25" s="121" t="s">
        <v>43</v>
      </c>
      <c r="B25" s="120" t="s">
        <v>166</v>
      </c>
      <c r="C25" s="88" t="s">
        <v>16</v>
      </c>
      <c r="D25" s="88" t="s">
        <v>17</v>
      </c>
      <c r="E25" s="88" t="s">
        <v>40</v>
      </c>
      <c r="F25" s="88" t="s">
        <v>41</v>
      </c>
      <c r="G25" s="89" t="s">
        <v>44</v>
      </c>
      <c r="H25" s="90">
        <v>13492</v>
      </c>
      <c r="I25" s="91">
        <v>1000</v>
      </c>
      <c r="J25" s="91">
        <v>1000</v>
      </c>
      <c r="K25" s="64" t="s">
        <v>156</v>
      </c>
      <c r="L25" s="71" t="s">
        <v>132</v>
      </c>
      <c r="M25" s="9" t="s">
        <v>269</v>
      </c>
      <c r="N25" s="82" t="s">
        <v>320</v>
      </c>
      <c r="O25" s="10"/>
    </row>
    <row r="26" spans="1:15" s="2" customFormat="1" ht="18.95" customHeight="1" thickBot="1" x14ac:dyDescent="0.35">
      <c r="A26" s="122" t="s">
        <v>6</v>
      </c>
      <c r="B26" s="32"/>
      <c r="C26" s="65"/>
      <c r="D26" s="65"/>
      <c r="E26" s="65"/>
      <c r="F26" s="65"/>
      <c r="G26" s="66"/>
      <c r="H26" s="92">
        <f>SUM(H25:H25)</f>
        <v>13492</v>
      </c>
      <c r="I26" s="93">
        <f>SUM(I25:I25)</f>
        <v>1000</v>
      </c>
      <c r="J26" s="93">
        <f>SUM(J25:J25)</f>
        <v>1000</v>
      </c>
      <c r="K26" s="67"/>
      <c r="L26" s="72"/>
      <c r="M26" s="11"/>
      <c r="N26" s="83"/>
      <c r="O26" s="12"/>
    </row>
    <row r="27" spans="1:15" s="2" customFormat="1" ht="27" customHeight="1" x14ac:dyDescent="0.3">
      <c r="A27" s="121" t="s">
        <v>45</v>
      </c>
      <c r="B27" s="120" t="s">
        <v>167</v>
      </c>
      <c r="C27" s="88" t="s">
        <v>16</v>
      </c>
      <c r="D27" s="88" t="s">
        <v>17</v>
      </c>
      <c r="E27" s="88" t="s">
        <v>46</v>
      </c>
      <c r="F27" s="88" t="s">
        <v>47</v>
      </c>
      <c r="G27" s="89" t="s">
        <v>48</v>
      </c>
      <c r="H27" s="90">
        <v>85190</v>
      </c>
      <c r="I27" s="91">
        <v>9000</v>
      </c>
      <c r="J27" s="91">
        <v>9000</v>
      </c>
      <c r="K27" s="64" t="s">
        <v>156</v>
      </c>
      <c r="L27" s="71" t="s">
        <v>132</v>
      </c>
      <c r="M27" s="9" t="s">
        <v>270</v>
      </c>
      <c r="N27" s="82" t="s">
        <v>321</v>
      </c>
      <c r="O27" s="10"/>
    </row>
    <row r="28" spans="1:15" s="2" customFormat="1" ht="18.95" customHeight="1" thickBot="1" x14ac:dyDescent="0.35">
      <c r="A28" s="122" t="s">
        <v>6</v>
      </c>
      <c r="B28" s="32"/>
      <c r="C28" s="65"/>
      <c r="D28" s="65"/>
      <c r="E28" s="65"/>
      <c r="F28" s="65"/>
      <c r="G28" s="66"/>
      <c r="H28" s="92">
        <f>SUM(H27:H27)</f>
        <v>85190</v>
      </c>
      <c r="I28" s="93">
        <f>SUM(I27:I27)</f>
        <v>9000</v>
      </c>
      <c r="J28" s="93">
        <f>SUM(J27:J27)</f>
        <v>9000</v>
      </c>
      <c r="K28" s="67"/>
      <c r="L28" s="72"/>
      <c r="M28" s="11"/>
      <c r="N28" s="83"/>
      <c r="O28" s="12"/>
    </row>
    <row r="29" spans="1:15" s="2" customFormat="1" ht="27" customHeight="1" x14ac:dyDescent="0.3">
      <c r="A29" s="121" t="s">
        <v>49</v>
      </c>
      <c r="B29" s="120" t="s">
        <v>168</v>
      </c>
      <c r="C29" s="88" t="s">
        <v>16</v>
      </c>
      <c r="D29" s="88" t="s">
        <v>17</v>
      </c>
      <c r="E29" s="88" t="s">
        <v>46</v>
      </c>
      <c r="F29" s="88" t="s">
        <v>50</v>
      </c>
      <c r="G29" s="89" t="s">
        <v>51</v>
      </c>
      <c r="H29" s="90">
        <v>1587</v>
      </c>
      <c r="I29" s="91">
        <v>1000</v>
      </c>
      <c r="J29" s="91">
        <v>1000</v>
      </c>
      <c r="K29" s="64" t="s">
        <v>156</v>
      </c>
      <c r="L29" s="71" t="s">
        <v>132</v>
      </c>
      <c r="M29" s="9" t="s">
        <v>271</v>
      </c>
      <c r="N29" s="82" t="s">
        <v>322</v>
      </c>
      <c r="O29" s="10"/>
    </row>
    <row r="30" spans="1:15" s="2" customFormat="1" ht="18.95" customHeight="1" thickBot="1" x14ac:dyDescent="0.35">
      <c r="A30" s="122" t="s">
        <v>6</v>
      </c>
      <c r="B30" s="32"/>
      <c r="C30" s="65"/>
      <c r="D30" s="65"/>
      <c r="E30" s="65"/>
      <c r="F30" s="65"/>
      <c r="G30" s="66"/>
      <c r="H30" s="92">
        <f>SUM(H29:H29)</f>
        <v>1587</v>
      </c>
      <c r="I30" s="93">
        <f>SUM(I29:I29)</f>
        <v>1000</v>
      </c>
      <c r="J30" s="93">
        <f>SUM(J29:J29)</f>
        <v>1000</v>
      </c>
      <c r="K30" s="67"/>
      <c r="L30" s="72"/>
      <c r="M30" s="11"/>
      <c r="N30" s="83"/>
      <c r="O30" s="12"/>
    </row>
    <row r="31" spans="1:15" s="2" customFormat="1" ht="27" customHeight="1" x14ac:dyDescent="0.3">
      <c r="A31" s="121" t="s">
        <v>52</v>
      </c>
      <c r="B31" s="120" t="s">
        <v>169</v>
      </c>
      <c r="C31" s="88" t="s">
        <v>16</v>
      </c>
      <c r="D31" s="88" t="s">
        <v>17</v>
      </c>
      <c r="E31" s="88" t="s">
        <v>46</v>
      </c>
      <c r="F31" s="88" t="s">
        <v>53</v>
      </c>
      <c r="G31" s="89" t="s">
        <v>54</v>
      </c>
      <c r="H31" s="90">
        <v>36893</v>
      </c>
      <c r="I31" s="91">
        <v>4000</v>
      </c>
      <c r="J31" s="91">
        <v>4000</v>
      </c>
      <c r="K31" s="64" t="s">
        <v>156</v>
      </c>
      <c r="L31" s="71" t="s">
        <v>132</v>
      </c>
      <c r="M31" s="9" t="s">
        <v>272</v>
      </c>
      <c r="N31" s="82" t="s">
        <v>323</v>
      </c>
      <c r="O31" s="10"/>
    </row>
    <row r="32" spans="1:15" s="2" customFormat="1" ht="18.95" customHeight="1" thickBot="1" x14ac:dyDescent="0.35">
      <c r="A32" s="122" t="s">
        <v>6</v>
      </c>
      <c r="B32" s="32"/>
      <c r="C32" s="65"/>
      <c r="D32" s="65"/>
      <c r="E32" s="65"/>
      <c r="F32" s="65"/>
      <c r="G32" s="66"/>
      <c r="H32" s="92">
        <f>SUM(H31:H31)</f>
        <v>36893</v>
      </c>
      <c r="I32" s="93">
        <f>SUM(I31:I31)</f>
        <v>4000</v>
      </c>
      <c r="J32" s="93">
        <f>SUM(J31:J31)</f>
        <v>4000</v>
      </c>
      <c r="K32" s="67"/>
      <c r="L32" s="72"/>
      <c r="M32" s="11"/>
      <c r="N32" s="83"/>
      <c r="O32" s="12"/>
    </row>
    <row r="33" spans="1:15" s="2" customFormat="1" ht="27" customHeight="1" x14ac:dyDescent="0.3">
      <c r="A33" s="121" t="s">
        <v>55</v>
      </c>
      <c r="B33" s="120" t="s">
        <v>170</v>
      </c>
      <c r="C33" s="88" t="s">
        <v>16</v>
      </c>
      <c r="D33" s="88" t="s">
        <v>17</v>
      </c>
      <c r="E33" s="88" t="s">
        <v>46</v>
      </c>
      <c r="F33" s="88" t="s">
        <v>53</v>
      </c>
      <c r="G33" s="89" t="s">
        <v>56</v>
      </c>
      <c r="H33" s="90">
        <v>55537</v>
      </c>
      <c r="I33" s="91">
        <v>1300</v>
      </c>
      <c r="J33" s="91">
        <v>1300</v>
      </c>
      <c r="K33" s="64" t="s">
        <v>156</v>
      </c>
      <c r="L33" s="71" t="s">
        <v>132</v>
      </c>
      <c r="M33" s="9" t="s">
        <v>273</v>
      </c>
      <c r="N33" s="82" t="s">
        <v>324</v>
      </c>
      <c r="O33" s="10"/>
    </row>
    <row r="34" spans="1:15" s="2" customFormat="1" ht="18.95" customHeight="1" thickBot="1" x14ac:dyDescent="0.35">
      <c r="A34" s="122" t="s">
        <v>6</v>
      </c>
      <c r="B34" s="32"/>
      <c r="C34" s="65"/>
      <c r="D34" s="65"/>
      <c r="E34" s="65"/>
      <c r="F34" s="65"/>
      <c r="G34" s="66"/>
      <c r="H34" s="92">
        <f>SUM(H33:H33)</f>
        <v>55537</v>
      </c>
      <c r="I34" s="93">
        <f>SUM(I33:I33)</f>
        <v>1300</v>
      </c>
      <c r="J34" s="93">
        <f>SUM(J33:J33)</f>
        <v>1300</v>
      </c>
      <c r="K34" s="67"/>
      <c r="L34" s="72"/>
      <c r="M34" s="11"/>
      <c r="N34" s="83"/>
      <c r="O34" s="12"/>
    </row>
    <row r="35" spans="1:15" s="2" customFormat="1" ht="27" customHeight="1" x14ac:dyDescent="0.3">
      <c r="A35" s="121" t="s">
        <v>57</v>
      </c>
      <c r="B35" s="120" t="s">
        <v>171</v>
      </c>
      <c r="C35" s="88" t="s">
        <v>16</v>
      </c>
      <c r="D35" s="88" t="s">
        <v>17</v>
      </c>
      <c r="E35" s="88" t="s">
        <v>46</v>
      </c>
      <c r="F35" s="88" t="s">
        <v>53</v>
      </c>
      <c r="G35" s="89" t="s">
        <v>58</v>
      </c>
      <c r="H35" s="90">
        <v>30942</v>
      </c>
      <c r="I35" s="91">
        <v>1000</v>
      </c>
      <c r="J35" s="91">
        <v>1000</v>
      </c>
      <c r="K35" s="64" t="s">
        <v>156</v>
      </c>
      <c r="L35" s="71" t="s">
        <v>132</v>
      </c>
      <c r="M35" s="9" t="s">
        <v>274</v>
      </c>
      <c r="N35" s="82" t="s">
        <v>325</v>
      </c>
      <c r="O35" s="10"/>
    </row>
    <row r="36" spans="1:15" s="2" customFormat="1" ht="18.95" customHeight="1" thickBot="1" x14ac:dyDescent="0.35">
      <c r="A36" s="122" t="s">
        <v>6</v>
      </c>
      <c r="B36" s="32"/>
      <c r="C36" s="65"/>
      <c r="D36" s="65"/>
      <c r="E36" s="65"/>
      <c r="F36" s="65"/>
      <c r="G36" s="66"/>
      <c r="H36" s="92">
        <f>SUM(H35:H35)</f>
        <v>30942</v>
      </c>
      <c r="I36" s="93">
        <f>SUM(I35:I35)</f>
        <v>1000</v>
      </c>
      <c r="J36" s="93">
        <f>SUM(J35:J35)</f>
        <v>1000</v>
      </c>
      <c r="K36" s="67"/>
      <c r="L36" s="72"/>
      <c r="M36" s="11"/>
      <c r="N36" s="83"/>
      <c r="O36" s="12"/>
    </row>
    <row r="37" spans="1:15" s="2" customFormat="1" ht="27" customHeight="1" x14ac:dyDescent="0.3">
      <c r="A37" s="121" t="s">
        <v>59</v>
      </c>
      <c r="B37" s="120" t="s">
        <v>172</v>
      </c>
      <c r="C37" s="88" t="s">
        <v>16</v>
      </c>
      <c r="D37" s="88" t="s">
        <v>17</v>
      </c>
      <c r="E37" s="88" t="s">
        <v>46</v>
      </c>
      <c r="F37" s="88" t="s">
        <v>60</v>
      </c>
      <c r="G37" s="89" t="s">
        <v>61</v>
      </c>
      <c r="H37" s="90">
        <v>21025</v>
      </c>
      <c r="I37" s="91">
        <v>1000</v>
      </c>
      <c r="J37" s="91">
        <v>1000</v>
      </c>
      <c r="K37" s="64" t="s">
        <v>258</v>
      </c>
      <c r="L37" s="71" t="s">
        <v>132</v>
      </c>
      <c r="M37" s="9" t="s">
        <v>263</v>
      </c>
      <c r="N37" s="82" t="s">
        <v>314</v>
      </c>
      <c r="O37" s="10"/>
    </row>
    <row r="38" spans="1:15" s="2" customFormat="1" ht="18.95" customHeight="1" thickBot="1" x14ac:dyDescent="0.35">
      <c r="A38" s="122" t="s">
        <v>6</v>
      </c>
      <c r="B38" s="32"/>
      <c r="C38" s="65"/>
      <c r="D38" s="65"/>
      <c r="E38" s="65"/>
      <c r="F38" s="65"/>
      <c r="G38" s="66"/>
      <c r="H38" s="92">
        <f>SUM(H37:H37)</f>
        <v>21025</v>
      </c>
      <c r="I38" s="93">
        <f>SUM(I37:I37)</f>
        <v>1000</v>
      </c>
      <c r="J38" s="93">
        <f>SUM(J37:J37)</f>
        <v>1000</v>
      </c>
      <c r="K38" s="67"/>
      <c r="L38" s="72"/>
      <c r="M38" s="11"/>
      <c r="N38" s="83"/>
      <c r="O38" s="12"/>
    </row>
    <row r="39" spans="1:15" s="2" customFormat="1" ht="27" customHeight="1" x14ac:dyDescent="0.3">
      <c r="A39" s="121" t="s">
        <v>62</v>
      </c>
      <c r="B39" s="120" t="s">
        <v>173</v>
      </c>
      <c r="C39" s="88" t="s">
        <v>16</v>
      </c>
      <c r="D39" s="88" t="s">
        <v>17</v>
      </c>
      <c r="E39" s="88" t="s">
        <v>46</v>
      </c>
      <c r="F39" s="88" t="s">
        <v>63</v>
      </c>
      <c r="G39" s="89" t="s">
        <v>64</v>
      </c>
      <c r="H39" s="90">
        <v>63074</v>
      </c>
      <c r="I39" s="91">
        <v>7000</v>
      </c>
      <c r="J39" s="91">
        <v>7000</v>
      </c>
      <c r="K39" s="64" t="s">
        <v>156</v>
      </c>
      <c r="L39" s="71" t="s">
        <v>132</v>
      </c>
      <c r="M39" s="9" t="s">
        <v>275</v>
      </c>
      <c r="N39" s="82" t="s">
        <v>326</v>
      </c>
      <c r="O39" s="10"/>
    </row>
    <row r="40" spans="1:15" s="2" customFormat="1" ht="18.95" customHeight="1" thickBot="1" x14ac:dyDescent="0.35">
      <c r="A40" s="122" t="s">
        <v>6</v>
      </c>
      <c r="B40" s="32"/>
      <c r="C40" s="65"/>
      <c r="D40" s="65"/>
      <c r="E40" s="65"/>
      <c r="F40" s="65"/>
      <c r="G40" s="66"/>
      <c r="H40" s="92">
        <f>SUM(H39:H39)</f>
        <v>63074</v>
      </c>
      <c r="I40" s="93">
        <f>SUM(I39:I39)</f>
        <v>7000</v>
      </c>
      <c r="J40" s="93">
        <f>SUM(J39:J39)</f>
        <v>7000</v>
      </c>
      <c r="K40" s="67"/>
      <c r="L40" s="72"/>
      <c r="M40" s="11"/>
      <c r="N40" s="83"/>
      <c r="O40" s="12"/>
    </row>
    <row r="41" spans="1:15" s="2" customFormat="1" ht="27" customHeight="1" x14ac:dyDescent="0.3">
      <c r="A41" s="121" t="s">
        <v>65</v>
      </c>
      <c r="B41" s="120" t="s">
        <v>174</v>
      </c>
      <c r="C41" s="88" t="s">
        <v>16</v>
      </c>
      <c r="D41" s="88" t="s">
        <v>17</v>
      </c>
      <c r="E41" s="88" t="s">
        <v>46</v>
      </c>
      <c r="F41" s="88" t="s">
        <v>66</v>
      </c>
      <c r="G41" s="89" t="s">
        <v>67</v>
      </c>
      <c r="H41" s="90">
        <v>18248</v>
      </c>
      <c r="I41" s="91">
        <v>3500</v>
      </c>
      <c r="J41" s="91">
        <v>3500</v>
      </c>
      <c r="K41" s="64" t="s">
        <v>156</v>
      </c>
      <c r="L41" s="71" t="s">
        <v>132</v>
      </c>
      <c r="M41" s="9" t="s">
        <v>276</v>
      </c>
      <c r="N41" s="82" t="s">
        <v>315</v>
      </c>
      <c r="O41" s="10"/>
    </row>
    <row r="42" spans="1:15" s="2" customFormat="1" ht="18.95" customHeight="1" thickBot="1" x14ac:dyDescent="0.35">
      <c r="A42" s="122" t="s">
        <v>6</v>
      </c>
      <c r="B42" s="32"/>
      <c r="C42" s="65"/>
      <c r="D42" s="65"/>
      <c r="E42" s="65"/>
      <c r="F42" s="65"/>
      <c r="G42" s="66"/>
      <c r="H42" s="92">
        <f>SUM(H41:H41)</f>
        <v>18248</v>
      </c>
      <c r="I42" s="93">
        <f>SUM(I41:I41)</f>
        <v>3500</v>
      </c>
      <c r="J42" s="93">
        <f>SUM(J41:J41)</f>
        <v>3500</v>
      </c>
      <c r="K42" s="67"/>
      <c r="L42" s="72"/>
      <c r="M42" s="11"/>
      <c r="N42" s="83"/>
      <c r="O42" s="12"/>
    </row>
    <row r="43" spans="1:15" s="2" customFormat="1" ht="27" customHeight="1" x14ac:dyDescent="0.3">
      <c r="A43" s="121" t="s">
        <v>68</v>
      </c>
      <c r="B43" s="120" t="s">
        <v>175</v>
      </c>
      <c r="C43" s="88" t="s">
        <v>16</v>
      </c>
      <c r="D43" s="88" t="s">
        <v>17</v>
      </c>
      <c r="E43" s="88" t="s">
        <v>69</v>
      </c>
      <c r="F43" s="88" t="s">
        <v>70</v>
      </c>
      <c r="G43" s="89" t="s">
        <v>71</v>
      </c>
      <c r="H43" s="90">
        <v>267509</v>
      </c>
      <c r="I43" s="91">
        <v>1000</v>
      </c>
      <c r="J43" s="91">
        <v>1000</v>
      </c>
      <c r="K43" s="64" t="s">
        <v>156</v>
      </c>
      <c r="L43" s="71" t="s">
        <v>132</v>
      </c>
      <c r="M43" s="9" t="s">
        <v>277</v>
      </c>
      <c r="N43" s="82" t="s">
        <v>327</v>
      </c>
      <c r="O43" s="10"/>
    </row>
    <row r="44" spans="1:15" s="2" customFormat="1" ht="18.95" customHeight="1" thickBot="1" x14ac:dyDescent="0.35">
      <c r="A44" s="122" t="s">
        <v>6</v>
      </c>
      <c r="B44" s="32"/>
      <c r="C44" s="65"/>
      <c r="D44" s="65"/>
      <c r="E44" s="65"/>
      <c r="F44" s="65"/>
      <c r="G44" s="66"/>
      <c r="H44" s="92">
        <f>SUM(H43:H43)</f>
        <v>267509</v>
      </c>
      <c r="I44" s="93">
        <f>SUM(I43:I43)</f>
        <v>1000</v>
      </c>
      <c r="J44" s="93">
        <f>SUM(J43:J43)</f>
        <v>1000</v>
      </c>
      <c r="K44" s="67"/>
      <c r="L44" s="72"/>
      <c r="M44" s="11"/>
      <c r="N44" s="83"/>
      <c r="O44" s="12"/>
    </row>
    <row r="45" spans="1:15" s="2" customFormat="1" ht="27" customHeight="1" x14ac:dyDescent="0.3">
      <c r="A45" s="121" t="s">
        <v>72</v>
      </c>
      <c r="B45" s="120" t="s">
        <v>176</v>
      </c>
      <c r="C45" s="88" t="s">
        <v>16</v>
      </c>
      <c r="D45" s="88" t="s">
        <v>17</v>
      </c>
      <c r="E45" s="88" t="s">
        <v>69</v>
      </c>
      <c r="F45" s="88" t="s">
        <v>70</v>
      </c>
      <c r="G45" s="89" t="s">
        <v>73</v>
      </c>
      <c r="H45" s="90">
        <v>162248</v>
      </c>
      <c r="I45" s="91">
        <v>1000</v>
      </c>
      <c r="J45" s="91">
        <v>1000</v>
      </c>
      <c r="K45" s="64" t="s">
        <v>156</v>
      </c>
      <c r="L45" s="71" t="s">
        <v>132</v>
      </c>
      <c r="M45" s="9" t="s">
        <v>278</v>
      </c>
      <c r="N45" s="82" t="s">
        <v>328</v>
      </c>
      <c r="O45" s="10"/>
    </row>
    <row r="46" spans="1:15" s="2" customFormat="1" ht="18.95" customHeight="1" thickBot="1" x14ac:dyDescent="0.35">
      <c r="A46" s="122" t="s">
        <v>6</v>
      </c>
      <c r="B46" s="32"/>
      <c r="C46" s="65"/>
      <c r="D46" s="65"/>
      <c r="E46" s="65"/>
      <c r="F46" s="65"/>
      <c r="G46" s="66"/>
      <c r="H46" s="92">
        <f>SUM(H45:H45)</f>
        <v>162248</v>
      </c>
      <c r="I46" s="93">
        <f>SUM(I45:I45)</f>
        <v>1000</v>
      </c>
      <c r="J46" s="93">
        <f>SUM(J45:J45)</f>
        <v>1000</v>
      </c>
      <c r="K46" s="67"/>
      <c r="L46" s="72"/>
      <c r="M46" s="11"/>
      <c r="N46" s="83"/>
      <c r="O46" s="12"/>
    </row>
    <row r="47" spans="1:15" s="2" customFormat="1" ht="27" customHeight="1" x14ac:dyDescent="0.3">
      <c r="A47" s="121" t="s">
        <v>74</v>
      </c>
      <c r="B47" s="120" t="s">
        <v>177</v>
      </c>
      <c r="C47" s="88" t="s">
        <v>16</v>
      </c>
      <c r="D47" s="88" t="s">
        <v>17</v>
      </c>
      <c r="E47" s="88" t="s">
        <v>69</v>
      </c>
      <c r="F47" s="88" t="s">
        <v>75</v>
      </c>
      <c r="G47" s="89" t="s">
        <v>76</v>
      </c>
      <c r="H47" s="90">
        <v>235016</v>
      </c>
      <c r="I47" s="91">
        <v>2000</v>
      </c>
      <c r="J47" s="91">
        <v>2000</v>
      </c>
      <c r="K47" s="64" t="s">
        <v>156</v>
      </c>
      <c r="L47" s="71" t="s">
        <v>132</v>
      </c>
      <c r="M47" s="9" t="s">
        <v>279</v>
      </c>
      <c r="N47" s="82" t="s">
        <v>329</v>
      </c>
      <c r="O47" s="10"/>
    </row>
    <row r="48" spans="1:15" s="2" customFormat="1" ht="18.95" customHeight="1" thickBot="1" x14ac:dyDescent="0.35">
      <c r="A48" s="122" t="s">
        <v>6</v>
      </c>
      <c r="B48" s="32"/>
      <c r="C48" s="65"/>
      <c r="D48" s="65"/>
      <c r="E48" s="65"/>
      <c r="F48" s="65"/>
      <c r="G48" s="66"/>
      <c r="H48" s="92">
        <f>SUM(H47:H47)</f>
        <v>235016</v>
      </c>
      <c r="I48" s="93">
        <f>SUM(I47:I47)</f>
        <v>2000</v>
      </c>
      <c r="J48" s="93">
        <f>SUM(J47:J47)</f>
        <v>2000</v>
      </c>
      <c r="K48" s="67"/>
      <c r="L48" s="72"/>
      <c r="M48" s="11"/>
      <c r="N48" s="83"/>
      <c r="O48" s="12"/>
    </row>
    <row r="49" spans="1:15" s="2" customFormat="1" ht="27" customHeight="1" x14ac:dyDescent="0.3">
      <c r="A49" s="121" t="s">
        <v>77</v>
      </c>
      <c r="B49" s="120" t="s">
        <v>178</v>
      </c>
      <c r="C49" s="88" t="s">
        <v>16</v>
      </c>
      <c r="D49" s="88" t="s">
        <v>17</v>
      </c>
      <c r="E49" s="88" t="s">
        <v>78</v>
      </c>
      <c r="F49" s="88" t="s">
        <v>79</v>
      </c>
      <c r="G49" s="89" t="s">
        <v>20</v>
      </c>
      <c r="H49" s="90">
        <v>487098</v>
      </c>
      <c r="I49" s="91">
        <v>2000</v>
      </c>
      <c r="J49" s="91">
        <v>2000</v>
      </c>
      <c r="K49" s="64" t="s">
        <v>156</v>
      </c>
      <c r="L49" s="71" t="s">
        <v>132</v>
      </c>
      <c r="M49" s="9" t="s">
        <v>280</v>
      </c>
      <c r="N49" s="82" t="s">
        <v>330</v>
      </c>
      <c r="O49" s="10"/>
    </row>
    <row r="50" spans="1:15" s="2" customFormat="1" ht="18.95" customHeight="1" thickBot="1" x14ac:dyDescent="0.35">
      <c r="A50" s="122" t="s">
        <v>6</v>
      </c>
      <c r="B50" s="32"/>
      <c r="C50" s="65"/>
      <c r="D50" s="65"/>
      <c r="E50" s="65"/>
      <c r="F50" s="65"/>
      <c r="G50" s="66"/>
      <c r="H50" s="92">
        <f>SUM(H49:H49)</f>
        <v>487098</v>
      </c>
      <c r="I50" s="93">
        <f>SUM(I49:I49)</f>
        <v>2000</v>
      </c>
      <c r="J50" s="93">
        <f>SUM(J49:J49)</f>
        <v>2000</v>
      </c>
      <c r="K50" s="67"/>
      <c r="L50" s="72"/>
      <c r="M50" s="11"/>
      <c r="N50" s="83"/>
      <c r="O50" s="12"/>
    </row>
    <row r="51" spans="1:15" s="2" customFormat="1" ht="27" customHeight="1" x14ac:dyDescent="0.3">
      <c r="A51" s="121" t="s">
        <v>80</v>
      </c>
      <c r="B51" s="120" t="s">
        <v>179</v>
      </c>
      <c r="C51" s="88" t="s">
        <v>16</v>
      </c>
      <c r="D51" s="88" t="s">
        <v>17</v>
      </c>
      <c r="E51" s="88" t="s">
        <v>81</v>
      </c>
      <c r="F51" s="88" t="s">
        <v>82</v>
      </c>
      <c r="G51" s="89" t="s">
        <v>83</v>
      </c>
      <c r="H51" s="90">
        <v>201917</v>
      </c>
      <c r="I51" s="91">
        <v>1000</v>
      </c>
      <c r="J51" s="91">
        <v>1000</v>
      </c>
      <c r="K51" s="64" t="s">
        <v>156</v>
      </c>
      <c r="L51" s="71" t="s">
        <v>132</v>
      </c>
      <c r="M51" s="9" t="s">
        <v>281</v>
      </c>
      <c r="N51" s="82" t="s">
        <v>331</v>
      </c>
      <c r="O51" s="10"/>
    </row>
    <row r="52" spans="1:15" s="2" customFormat="1" ht="18.95" customHeight="1" thickBot="1" x14ac:dyDescent="0.35">
      <c r="A52" s="122" t="s">
        <v>6</v>
      </c>
      <c r="B52" s="32"/>
      <c r="C52" s="65"/>
      <c r="D52" s="65"/>
      <c r="E52" s="65"/>
      <c r="F52" s="65"/>
      <c r="G52" s="66"/>
      <c r="H52" s="92">
        <f>SUM(H51:H51)</f>
        <v>201917</v>
      </c>
      <c r="I52" s="93">
        <f>SUM(I51:I51)</f>
        <v>1000</v>
      </c>
      <c r="J52" s="93">
        <f>SUM(J51:J51)</f>
        <v>1000</v>
      </c>
      <c r="K52" s="67"/>
      <c r="L52" s="72"/>
      <c r="M52" s="11"/>
      <c r="N52" s="83"/>
      <c r="O52" s="12"/>
    </row>
    <row r="53" spans="1:15" s="2" customFormat="1" ht="27" customHeight="1" x14ac:dyDescent="0.3">
      <c r="A53" s="121" t="s">
        <v>84</v>
      </c>
      <c r="B53" s="120" t="s">
        <v>180</v>
      </c>
      <c r="C53" s="88" t="s">
        <v>16</v>
      </c>
      <c r="D53" s="88" t="s">
        <v>17</v>
      </c>
      <c r="E53" s="88" t="s">
        <v>18</v>
      </c>
      <c r="F53" s="88" t="s">
        <v>22</v>
      </c>
      <c r="G53" s="89" t="s">
        <v>85</v>
      </c>
      <c r="H53" s="90">
        <v>230583</v>
      </c>
      <c r="I53" s="91">
        <v>4000</v>
      </c>
      <c r="J53" s="91">
        <v>4000</v>
      </c>
      <c r="K53" s="64" t="s">
        <v>156</v>
      </c>
      <c r="L53" s="71" t="s">
        <v>132</v>
      </c>
      <c r="M53" s="9" t="s">
        <v>282</v>
      </c>
      <c r="N53" s="82" t="s">
        <v>332</v>
      </c>
      <c r="O53" s="10"/>
    </row>
    <row r="54" spans="1:15" s="2" customFormat="1" ht="18.95" customHeight="1" thickBot="1" x14ac:dyDescent="0.35">
      <c r="A54" s="122" t="s">
        <v>6</v>
      </c>
      <c r="B54" s="32"/>
      <c r="C54" s="65"/>
      <c r="D54" s="65"/>
      <c r="E54" s="65"/>
      <c r="F54" s="65"/>
      <c r="G54" s="66"/>
      <c r="H54" s="92">
        <f>SUM(H53:H53)</f>
        <v>230583</v>
      </c>
      <c r="I54" s="93">
        <f>SUM(I53:I53)</f>
        <v>4000</v>
      </c>
      <c r="J54" s="93">
        <f>SUM(J53:J53)</f>
        <v>4000</v>
      </c>
      <c r="K54" s="67"/>
      <c r="L54" s="72"/>
      <c r="M54" s="11"/>
      <c r="N54" s="83"/>
      <c r="O54" s="12"/>
    </row>
    <row r="55" spans="1:15" s="2" customFormat="1" ht="27" customHeight="1" x14ac:dyDescent="0.3">
      <c r="A55" s="121" t="s">
        <v>86</v>
      </c>
      <c r="B55" s="120" t="s">
        <v>181</v>
      </c>
      <c r="C55" s="88" t="s">
        <v>16</v>
      </c>
      <c r="D55" s="88" t="s">
        <v>17</v>
      </c>
      <c r="E55" s="88" t="s">
        <v>18</v>
      </c>
      <c r="F55" s="88" t="s">
        <v>87</v>
      </c>
      <c r="G55" s="89">
        <v>1311</v>
      </c>
      <c r="H55" s="90">
        <v>21084</v>
      </c>
      <c r="I55" s="91">
        <v>1700</v>
      </c>
      <c r="J55" s="91">
        <v>1700</v>
      </c>
      <c r="K55" s="64" t="s">
        <v>156</v>
      </c>
      <c r="L55" s="71" t="s">
        <v>132</v>
      </c>
      <c r="M55" s="9"/>
      <c r="N55" s="82" t="s">
        <v>88</v>
      </c>
      <c r="O55" s="10"/>
    </row>
    <row r="56" spans="1:15" s="2" customFormat="1" ht="18.95" customHeight="1" thickBot="1" x14ac:dyDescent="0.35">
      <c r="A56" s="122" t="s">
        <v>6</v>
      </c>
      <c r="B56" s="32"/>
      <c r="C56" s="65"/>
      <c r="D56" s="65"/>
      <c r="E56" s="65"/>
      <c r="F56" s="65"/>
      <c r="G56" s="66"/>
      <c r="H56" s="92">
        <f>SUM(H55:H55)</f>
        <v>21084</v>
      </c>
      <c r="I56" s="93">
        <f>SUM(I55:I55)</f>
        <v>1700</v>
      </c>
      <c r="J56" s="93">
        <f>SUM(J55:J55)</f>
        <v>1700</v>
      </c>
      <c r="K56" s="67"/>
      <c r="L56" s="72"/>
      <c r="M56" s="11"/>
      <c r="N56" s="83"/>
      <c r="O56" s="12"/>
    </row>
    <row r="57" spans="1:15" s="2" customFormat="1" ht="27" customHeight="1" x14ac:dyDescent="0.3">
      <c r="A57" s="121" t="s">
        <v>89</v>
      </c>
      <c r="B57" s="120" t="s">
        <v>182</v>
      </c>
      <c r="C57" s="88" t="s">
        <v>16</v>
      </c>
      <c r="D57" s="88" t="s">
        <v>17</v>
      </c>
      <c r="E57" s="88" t="s">
        <v>18</v>
      </c>
      <c r="F57" s="88" t="s">
        <v>22</v>
      </c>
      <c r="G57" s="89">
        <v>1634</v>
      </c>
      <c r="H57" s="90">
        <v>922</v>
      </c>
      <c r="I57" s="91">
        <v>922</v>
      </c>
      <c r="J57" s="91">
        <v>922</v>
      </c>
      <c r="K57" s="64" t="s">
        <v>156</v>
      </c>
      <c r="L57" s="71" t="s">
        <v>132</v>
      </c>
      <c r="M57" s="9"/>
      <c r="N57" s="82" t="s">
        <v>90</v>
      </c>
      <c r="O57" s="10"/>
    </row>
    <row r="58" spans="1:15" s="2" customFormat="1" ht="18.95" customHeight="1" thickBot="1" x14ac:dyDescent="0.35">
      <c r="A58" s="122" t="s">
        <v>6</v>
      </c>
      <c r="B58" s="32"/>
      <c r="C58" s="65"/>
      <c r="D58" s="65"/>
      <c r="E58" s="65"/>
      <c r="F58" s="65"/>
      <c r="G58" s="66"/>
      <c r="H58" s="92">
        <f>SUM(H57:H57)</f>
        <v>922</v>
      </c>
      <c r="I58" s="93">
        <f>SUM(I57:I57)</f>
        <v>922</v>
      </c>
      <c r="J58" s="93">
        <f>SUM(J57:J57)</f>
        <v>922</v>
      </c>
      <c r="K58" s="67"/>
      <c r="L58" s="72"/>
      <c r="M58" s="11"/>
      <c r="N58" s="83"/>
      <c r="O58" s="12"/>
    </row>
    <row r="59" spans="1:15" s="2" customFormat="1" ht="27" customHeight="1" x14ac:dyDescent="0.3">
      <c r="A59" s="121" t="s">
        <v>91</v>
      </c>
      <c r="B59" s="120" t="s">
        <v>183</v>
      </c>
      <c r="C59" s="88" t="s">
        <v>16</v>
      </c>
      <c r="D59" s="88" t="s">
        <v>17</v>
      </c>
      <c r="E59" s="88" t="s">
        <v>40</v>
      </c>
      <c r="F59" s="88" t="s">
        <v>92</v>
      </c>
      <c r="G59" s="89">
        <v>138</v>
      </c>
      <c r="H59" s="90">
        <v>714</v>
      </c>
      <c r="I59" s="91">
        <v>714</v>
      </c>
      <c r="J59" s="91">
        <v>714</v>
      </c>
      <c r="K59" s="64"/>
      <c r="L59" s="71" t="s">
        <v>132</v>
      </c>
      <c r="M59" s="9" t="s">
        <v>263</v>
      </c>
      <c r="N59" s="82" t="s">
        <v>314</v>
      </c>
      <c r="O59" s="10"/>
    </row>
    <row r="60" spans="1:15" s="2" customFormat="1" ht="18.95" customHeight="1" thickBot="1" x14ac:dyDescent="0.35">
      <c r="A60" s="122" t="s">
        <v>6</v>
      </c>
      <c r="B60" s="32"/>
      <c r="C60" s="65"/>
      <c r="D60" s="65"/>
      <c r="E60" s="65"/>
      <c r="F60" s="65"/>
      <c r="G60" s="66"/>
      <c r="H60" s="92">
        <f>SUM(H59:H59)</f>
        <v>714</v>
      </c>
      <c r="I60" s="93">
        <f>SUM(I59:I59)</f>
        <v>714</v>
      </c>
      <c r="J60" s="93">
        <f>SUM(J59:J59)</f>
        <v>714</v>
      </c>
      <c r="K60" s="67"/>
      <c r="L60" s="72"/>
      <c r="M60" s="11"/>
      <c r="N60" s="83"/>
      <c r="O60" s="12"/>
    </row>
    <row r="61" spans="1:15" s="2" customFormat="1" ht="27" customHeight="1" x14ac:dyDescent="0.3">
      <c r="A61" s="121" t="s">
        <v>93</v>
      </c>
      <c r="B61" s="120" t="s">
        <v>167</v>
      </c>
      <c r="C61" s="88" t="s">
        <v>16</v>
      </c>
      <c r="D61" s="88" t="s">
        <v>17</v>
      </c>
      <c r="E61" s="88" t="s">
        <v>94</v>
      </c>
      <c r="F61" s="88" t="s">
        <v>95</v>
      </c>
      <c r="G61" s="89" t="s">
        <v>96</v>
      </c>
      <c r="H61" s="90">
        <v>48793</v>
      </c>
      <c r="I61" s="91">
        <v>2700</v>
      </c>
      <c r="J61" s="91">
        <v>2700</v>
      </c>
      <c r="K61" s="64" t="s">
        <v>156</v>
      </c>
      <c r="L61" s="71" t="s">
        <v>132</v>
      </c>
      <c r="M61" s="9" t="s">
        <v>283</v>
      </c>
      <c r="N61" s="82" t="s">
        <v>333</v>
      </c>
      <c r="O61" s="10"/>
    </row>
    <row r="62" spans="1:15" s="2" customFormat="1" ht="18.95" customHeight="1" thickBot="1" x14ac:dyDescent="0.35">
      <c r="A62" s="122" t="s">
        <v>6</v>
      </c>
      <c r="B62" s="32"/>
      <c r="C62" s="65"/>
      <c r="D62" s="65"/>
      <c r="E62" s="65"/>
      <c r="F62" s="65"/>
      <c r="G62" s="66"/>
      <c r="H62" s="92">
        <f>SUM(H61:H61)</f>
        <v>48793</v>
      </c>
      <c r="I62" s="93">
        <f>SUM(I61:I61)</f>
        <v>2700</v>
      </c>
      <c r="J62" s="93">
        <f>SUM(J61:J61)</f>
        <v>2700</v>
      </c>
      <c r="K62" s="67"/>
      <c r="L62" s="72"/>
      <c r="M62" s="11"/>
      <c r="N62" s="83"/>
      <c r="O62" s="12"/>
    </row>
    <row r="63" spans="1:15" s="2" customFormat="1" ht="27" customHeight="1" x14ac:dyDescent="0.3">
      <c r="A63" s="121" t="s">
        <v>97</v>
      </c>
      <c r="B63" s="120" t="s">
        <v>168</v>
      </c>
      <c r="C63" s="88" t="s">
        <v>16</v>
      </c>
      <c r="D63" s="88" t="s">
        <v>17</v>
      </c>
      <c r="E63" s="88" t="s">
        <v>46</v>
      </c>
      <c r="F63" s="88" t="s">
        <v>98</v>
      </c>
      <c r="G63" s="89">
        <v>435</v>
      </c>
      <c r="H63" s="90">
        <v>2228</v>
      </c>
      <c r="I63" s="91">
        <v>1900</v>
      </c>
      <c r="J63" s="91">
        <v>1900</v>
      </c>
      <c r="K63" s="64" t="s">
        <v>156</v>
      </c>
      <c r="L63" s="71" t="s">
        <v>132</v>
      </c>
      <c r="M63" s="9" t="s">
        <v>284</v>
      </c>
      <c r="N63" s="82" t="s">
        <v>334</v>
      </c>
      <c r="O63" s="10"/>
    </row>
    <row r="64" spans="1:15" s="2" customFormat="1" ht="18.95" customHeight="1" thickBot="1" x14ac:dyDescent="0.35">
      <c r="A64" s="122" t="s">
        <v>6</v>
      </c>
      <c r="B64" s="32"/>
      <c r="C64" s="65"/>
      <c r="D64" s="65"/>
      <c r="E64" s="65"/>
      <c r="F64" s="65"/>
      <c r="G64" s="66"/>
      <c r="H64" s="92">
        <f>SUM(H63:H63)</f>
        <v>2228</v>
      </c>
      <c r="I64" s="93">
        <f>SUM(I63:I63)</f>
        <v>1900</v>
      </c>
      <c r="J64" s="93">
        <f>SUM(J63:J63)</f>
        <v>1900</v>
      </c>
      <c r="K64" s="67"/>
      <c r="L64" s="72"/>
      <c r="M64" s="11"/>
      <c r="N64" s="83"/>
      <c r="O64" s="12"/>
    </row>
    <row r="65" spans="1:15" s="2" customFormat="1" ht="27" customHeight="1" x14ac:dyDescent="0.3">
      <c r="A65" s="121" t="s">
        <v>99</v>
      </c>
      <c r="B65" s="120" t="s">
        <v>170</v>
      </c>
      <c r="C65" s="88" t="s">
        <v>16</v>
      </c>
      <c r="D65" s="88" t="s">
        <v>17</v>
      </c>
      <c r="E65" s="88" t="s">
        <v>46</v>
      </c>
      <c r="F65" s="88" t="s">
        <v>63</v>
      </c>
      <c r="G65" s="89">
        <v>59</v>
      </c>
      <c r="H65" s="90">
        <v>1236</v>
      </c>
      <c r="I65" s="91">
        <v>1236</v>
      </c>
      <c r="J65" s="91">
        <v>1236</v>
      </c>
      <c r="K65" s="64" t="s">
        <v>156</v>
      </c>
      <c r="L65" s="71" t="s">
        <v>132</v>
      </c>
      <c r="M65" s="9" t="s">
        <v>285</v>
      </c>
      <c r="N65" s="82" t="s">
        <v>335</v>
      </c>
      <c r="O65" s="10"/>
    </row>
    <row r="66" spans="1:15" s="2" customFormat="1" ht="18.95" customHeight="1" thickBot="1" x14ac:dyDescent="0.35">
      <c r="A66" s="122" t="s">
        <v>6</v>
      </c>
      <c r="B66" s="32"/>
      <c r="C66" s="65"/>
      <c r="D66" s="65"/>
      <c r="E66" s="65"/>
      <c r="F66" s="65"/>
      <c r="G66" s="66"/>
      <c r="H66" s="92">
        <f>SUM(H65:H65)</f>
        <v>1236</v>
      </c>
      <c r="I66" s="93">
        <f>SUM(I65:I65)</f>
        <v>1236</v>
      </c>
      <c r="J66" s="93">
        <f>SUM(J65:J65)</f>
        <v>1236</v>
      </c>
      <c r="K66" s="67"/>
      <c r="L66" s="72"/>
      <c r="M66" s="11"/>
      <c r="N66" s="83"/>
      <c r="O66" s="12"/>
    </row>
    <row r="67" spans="1:15" s="2" customFormat="1" ht="27" customHeight="1" x14ac:dyDescent="0.3">
      <c r="A67" s="121" t="s">
        <v>100</v>
      </c>
      <c r="B67" s="120" t="s">
        <v>171</v>
      </c>
      <c r="C67" s="88" t="s">
        <v>16</v>
      </c>
      <c r="D67" s="88" t="s">
        <v>17</v>
      </c>
      <c r="E67" s="88" t="s">
        <v>46</v>
      </c>
      <c r="F67" s="88" t="s">
        <v>63</v>
      </c>
      <c r="G67" s="89" t="s">
        <v>101</v>
      </c>
      <c r="H67" s="90">
        <v>5430</v>
      </c>
      <c r="I67" s="91">
        <v>1780</v>
      </c>
      <c r="J67" s="91">
        <v>1780</v>
      </c>
      <c r="K67" s="64" t="s">
        <v>156</v>
      </c>
      <c r="L67" s="71" t="s">
        <v>132</v>
      </c>
      <c r="M67" s="9"/>
      <c r="N67" s="82" t="s">
        <v>88</v>
      </c>
      <c r="O67" s="10"/>
    </row>
    <row r="68" spans="1:15" s="2" customFormat="1" ht="18.95" customHeight="1" thickBot="1" x14ac:dyDescent="0.35">
      <c r="A68" s="122" t="s">
        <v>6</v>
      </c>
      <c r="B68" s="32"/>
      <c r="C68" s="65"/>
      <c r="D68" s="65"/>
      <c r="E68" s="65"/>
      <c r="F68" s="65"/>
      <c r="G68" s="66"/>
      <c r="H68" s="92">
        <f>SUM(H67:H67)</f>
        <v>5430</v>
      </c>
      <c r="I68" s="93">
        <f>SUM(I67:I67)</f>
        <v>1780</v>
      </c>
      <c r="J68" s="93">
        <f>SUM(J67:J67)</f>
        <v>1780</v>
      </c>
      <c r="K68" s="67"/>
      <c r="L68" s="72"/>
      <c r="M68" s="11"/>
      <c r="N68" s="83"/>
      <c r="O68" s="12"/>
    </row>
    <row r="69" spans="1:15" s="2" customFormat="1" ht="27" customHeight="1" x14ac:dyDescent="0.3">
      <c r="A69" s="121" t="s">
        <v>102</v>
      </c>
      <c r="B69" s="120" t="s">
        <v>172</v>
      </c>
      <c r="C69" s="88" t="s">
        <v>16</v>
      </c>
      <c r="D69" s="88" t="s">
        <v>17</v>
      </c>
      <c r="E69" s="88" t="s">
        <v>46</v>
      </c>
      <c r="F69" s="88" t="s">
        <v>53</v>
      </c>
      <c r="G69" s="89" t="s">
        <v>103</v>
      </c>
      <c r="H69" s="90">
        <v>879</v>
      </c>
      <c r="I69" s="91">
        <v>879</v>
      </c>
      <c r="J69" s="91">
        <v>879</v>
      </c>
      <c r="K69" s="64" t="s">
        <v>156</v>
      </c>
      <c r="L69" s="71" t="s">
        <v>132</v>
      </c>
      <c r="M69" s="9" t="s">
        <v>286</v>
      </c>
      <c r="N69" s="82" t="s">
        <v>336</v>
      </c>
      <c r="O69" s="10"/>
    </row>
    <row r="70" spans="1:15" s="2" customFormat="1" ht="18.95" customHeight="1" thickBot="1" x14ac:dyDescent="0.35">
      <c r="A70" s="122" t="s">
        <v>6</v>
      </c>
      <c r="B70" s="32"/>
      <c r="C70" s="65"/>
      <c r="D70" s="65"/>
      <c r="E70" s="65"/>
      <c r="F70" s="65"/>
      <c r="G70" s="66"/>
      <c r="H70" s="92">
        <f>SUM(H69:H69)</f>
        <v>879</v>
      </c>
      <c r="I70" s="93">
        <f>SUM(I69:I69)</f>
        <v>879</v>
      </c>
      <c r="J70" s="93">
        <f>SUM(J69:J69)</f>
        <v>879</v>
      </c>
      <c r="K70" s="67"/>
      <c r="L70" s="72"/>
      <c r="M70" s="11"/>
      <c r="N70" s="83"/>
      <c r="O70" s="12"/>
    </row>
    <row r="71" spans="1:15" s="2" customFormat="1" ht="27" customHeight="1" x14ac:dyDescent="0.3">
      <c r="A71" s="121" t="s">
        <v>104</v>
      </c>
      <c r="B71" s="120" t="s">
        <v>184</v>
      </c>
      <c r="C71" s="88" t="s">
        <v>16</v>
      </c>
      <c r="D71" s="88" t="s">
        <v>17</v>
      </c>
      <c r="E71" s="88" t="s">
        <v>69</v>
      </c>
      <c r="F71" s="88" t="s">
        <v>105</v>
      </c>
      <c r="G71" s="89">
        <v>536</v>
      </c>
      <c r="H71" s="90">
        <v>972</v>
      </c>
      <c r="I71" s="91">
        <v>50</v>
      </c>
      <c r="J71" s="91">
        <v>50</v>
      </c>
      <c r="K71" s="64" t="s">
        <v>156</v>
      </c>
      <c r="L71" s="71" t="s">
        <v>132</v>
      </c>
      <c r="M71" s="9" t="s">
        <v>287</v>
      </c>
      <c r="N71" s="82" t="s">
        <v>106</v>
      </c>
      <c r="O71" s="10"/>
    </row>
    <row r="72" spans="1:15" s="2" customFormat="1" ht="18.95" customHeight="1" thickBot="1" x14ac:dyDescent="0.35">
      <c r="A72" s="122" t="s">
        <v>6</v>
      </c>
      <c r="B72" s="32"/>
      <c r="C72" s="65"/>
      <c r="D72" s="65"/>
      <c r="E72" s="65"/>
      <c r="F72" s="65"/>
      <c r="G72" s="66"/>
      <c r="H72" s="92">
        <f>SUM(H71:H71)</f>
        <v>972</v>
      </c>
      <c r="I72" s="93">
        <f>SUM(I71:I71)</f>
        <v>50</v>
      </c>
      <c r="J72" s="93">
        <f>SUM(J71:J71)</f>
        <v>50</v>
      </c>
      <c r="K72" s="67"/>
      <c r="L72" s="72"/>
      <c r="M72" s="11"/>
      <c r="N72" s="83"/>
      <c r="O72" s="12"/>
    </row>
    <row r="73" spans="1:15" s="2" customFormat="1" ht="27" customHeight="1" x14ac:dyDescent="0.3">
      <c r="A73" s="121" t="s">
        <v>107</v>
      </c>
      <c r="B73" s="120" t="s">
        <v>185</v>
      </c>
      <c r="C73" s="88" t="s">
        <v>16</v>
      </c>
      <c r="D73" s="88" t="s">
        <v>17</v>
      </c>
      <c r="E73" s="88" t="s">
        <v>69</v>
      </c>
      <c r="F73" s="88" t="s">
        <v>108</v>
      </c>
      <c r="G73" s="89" t="s">
        <v>109</v>
      </c>
      <c r="H73" s="90">
        <v>436413</v>
      </c>
      <c r="I73" s="91">
        <v>8100</v>
      </c>
      <c r="J73" s="91">
        <v>8100</v>
      </c>
      <c r="K73" s="64" t="s">
        <v>156</v>
      </c>
      <c r="L73" s="71" t="s">
        <v>132</v>
      </c>
      <c r="M73" s="9" t="s">
        <v>288</v>
      </c>
      <c r="N73" s="82" t="s">
        <v>337</v>
      </c>
      <c r="O73" s="10"/>
    </row>
    <row r="74" spans="1:15" s="2" customFormat="1" ht="18.95" customHeight="1" thickBot="1" x14ac:dyDescent="0.35">
      <c r="A74" s="122" t="s">
        <v>6</v>
      </c>
      <c r="B74" s="32"/>
      <c r="C74" s="65"/>
      <c r="D74" s="65"/>
      <c r="E74" s="65"/>
      <c r="F74" s="65"/>
      <c r="G74" s="66"/>
      <c r="H74" s="92">
        <f>SUM(H73:H73)</f>
        <v>436413</v>
      </c>
      <c r="I74" s="93">
        <f>SUM(I73:I73)</f>
        <v>8100</v>
      </c>
      <c r="J74" s="93">
        <f>SUM(J73:J73)</f>
        <v>8100</v>
      </c>
      <c r="K74" s="67"/>
      <c r="L74" s="72"/>
      <c r="M74" s="11"/>
      <c r="N74" s="83"/>
      <c r="O74" s="12"/>
    </row>
    <row r="75" spans="1:15" s="2" customFormat="1" ht="27" customHeight="1" x14ac:dyDescent="0.3">
      <c r="A75" s="121" t="s">
        <v>110</v>
      </c>
      <c r="B75" s="120" t="s">
        <v>177</v>
      </c>
      <c r="C75" s="88" t="s">
        <v>16</v>
      </c>
      <c r="D75" s="88" t="s">
        <v>17</v>
      </c>
      <c r="E75" s="88" t="s">
        <v>78</v>
      </c>
      <c r="F75" s="88" t="s">
        <v>111</v>
      </c>
      <c r="G75" s="89" t="s">
        <v>112</v>
      </c>
      <c r="H75" s="90">
        <v>76562</v>
      </c>
      <c r="I75" s="91">
        <v>1500</v>
      </c>
      <c r="J75" s="91">
        <v>1500</v>
      </c>
      <c r="K75" s="64" t="s">
        <v>156</v>
      </c>
      <c r="L75" s="71" t="s">
        <v>132</v>
      </c>
      <c r="M75" s="9" t="s">
        <v>289</v>
      </c>
      <c r="N75" s="82" t="s">
        <v>338</v>
      </c>
      <c r="O75" s="10"/>
    </row>
    <row r="76" spans="1:15" s="2" customFormat="1" ht="18.95" customHeight="1" thickBot="1" x14ac:dyDescent="0.35">
      <c r="A76" s="122" t="s">
        <v>6</v>
      </c>
      <c r="B76" s="32"/>
      <c r="C76" s="65"/>
      <c r="D76" s="65"/>
      <c r="E76" s="65"/>
      <c r="F76" s="65"/>
      <c r="G76" s="66"/>
      <c r="H76" s="92">
        <f>SUM(H75:H75)</f>
        <v>76562</v>
      </c>
      <c r="I76" s="93">
        <f>SUM(I75:I75)</f>
        <v>1500</v>
      </c>
      <c r="J76" s="93">
        <f>SUM(J75:J75)</f>
        <v>1500</v>
      </c>
      <c r="K76" s="67"/>
      <c r="L76" s="72"/>
      <c r="M76" s="11"/>
      <c r="N76" s="83"/>
      <c r="O76" s="12"/>
    </row>
    <row r="77" spans="1:15" s="2" customFormat="1" ht="27" customHeight="1" x14ac:dyDescent="0.3">
      <c r="A77" s="121" t="s">
        <v>113</v>
      </c>
      <c r="B77" s="120" t="s">
        <v>186</v>
      </c>
      <c r="C77" s="88" t="s">
        <v>16</v>
      </c>
      <c r="D77" s="88" t="s">
        <v>17</v>
      </c>
      <c r="E77" s="88" t="s">
        <v>78</v>
      </c>
      <c r="F77" s="88" t="s">
        <v>111</v>
      </c>
      <c r="G77" s="89" t="s">
        <v>114</v>
      </c>
      <c r="H77" s="90">
        <v>374084</v>
      </c>
      <c r="I77" s="91">
        <v>3500</v>
      </c>
      <c r="J77" s="91">
        <v>3500</v>
      </c>
      <c r="K77" s="64" t="s">
        <v>156</v>
      </c>
      <c r="L77" s="71" t="s">
        <v>132</v>
      </c>
      <c r="M77" s="9" t="s">
        <v>290</v>
      </c>
      <c r="N77" s="82" t="s">
        <v>339</v>
      </c>
      <c r="O77" s="10"/>
    </row>
    <row r="78" spans="1:15" s="2" customFormat="1" ht="18.95" customHeight="1" thickBot="1" x14ac:dyDescent="0.35">
      <c r="A78" s="122" t="s">
        <v>6</v>
      </c>
      <c r="B78" s="32"/>
      <c r="C78" s="65"/>
      <c r="D78" s="65"/>
      <c r="E78" s="65"/>
      <c r="F78" s="65"/>
      <c r="G78" s="66"/>
      <c r="H78" s="92">
        <f>SUM(H77:H77)</f>
        <v>374084</v>
      </c>
      <c r="I78" s="93">
        <f>SUM(I77:I77)</f>
        <v>3500</v>
      </c>
      <c r="J78" s="93">
        <f>SUM(J77:J77)</f>
        <v>3500</v>
      </c>
      <c r="K78" s="67"/>
      <c r="L78" s="72"/>
      <c r="M78" s="11"/>
      <c r="N78" s="83"/>
      <c r="O78" s="12"/>
    </row>
    <row r="79" spans="1:15" s="2" customFormat="1" ht="27" customHeight="1" x14ac:dyDescent="0.3">
      <c r="A79" s="121" t="s">
        <v>116</v>
      </c>
      <c r="B79" s="120" t="s">
        <v>187</v>
      </c>
      <c r="C79" s="88" t="s">
        <v>16</v>
      </c>
      <c r="D79" s="88" t="s">
        <v>17</v>
      </c>
      <c r="E79" s="88" t="s">
        <v>78</v>
      </c>
      <c r="F79" s="88" t="s">
        <v>79</v>
      </c>
      <c r="G79" s="89" t="s">
        <v>115</v>
      </c>
      <c r="H79" s="90">
        <v>380943</v>
      </c>
      <c r="I79" s="91">
        <v>2200</v>
      </c>
      <c r="J79" s="91">
        <v>2200</v>
      </c>
      <c r="K79" s="64" t="s">
        <v>156</v>
      </c>
      <c r="L79" s="71" t="s">
        <v>132</v>
      </c>
      <c r="M79" s="9" t="s">
        <v>291</v>
      </c>
      <c r="N79" s="82" t="s">
        <v>340</v>
      </c>
      <c r="O79" s="10"/>
    </row>
    <row r="80" spans="1:15" s="2" customFormat="1" ht="18.95" customHeight="1" thickBot="1" x14ac:dyDescent="0.35">
      <c r="A80" s="122" t="s">
        <v>6</v>
      </c>
      <c r="B80" s="32"/>
      <c r="C80" s="65"/>
      <c r="D80" s="65"/>
      <c r="E80" s="65"/>
      <c r="F80" s="65"/>
      <c r="G80" s="66"/>
      <c r="H80" s="92">
        <f>SUM(H79:H79)</f>
        <v>380943</v>
      </c>
      <c r="I80" s="93">
        <f>SUM(I79:I79)</f>
        <v>2200</v>
      </c>
      <c r="J80" s="93">
        <f>SUM(J79:J79)</f>
        <v>2200</v>
      </c>
      <c r="K80" s="67"/>
      <c r="L80" s="72"/>
      <c r="M80" s="11"/>
      <c r="N80" s="83"/>
      <c r="O80" s="12"/>
    </row>
    <row r="81" spans="1:15" s="2" customFormat="1" ht="27" customHeight="1" x14ac:dyDescent="0.3">
      <c r="A81" s="163" t="s">
        <v>117</v>
      </c>
      <c r="B81" s="170" t="s">
        <v>188</v>
      </c>
      <c r="C81" s="73" t="s">
        <v>16</v>
      </c>
      <c r="D81" s="73" t="s">
        <v>17</v>
      </c>
      <c r="E81" s="73" t="s">
        <v>78</v>
      </c>
      <c r="F81" s="73" t="s">
        <v>79</v>
      </c>
      <c r="G81" s="64" t="s">
        <v>191</v>
      </c>
      <c r="H81" s="74">
        <v>24198</v>
      </c>
      <c r="I81" s="167">
        <v>2800</v>
      </c>
      <c r="J81" s="167">
        <v>2800</v>
      </c>
      <c r="K81" s="155" t="s">
        <v>156</v>
      </c>
      <c r="L81" s="157" t="s">
        <v>244</v>
      </c>
      <c r="M81" s="9" t="s">
        <v>292</v>
      </c>
      <c r="N81" s="82" t="s">
        <v>341</v>
      </c>
      <c r="O81" s="10"/>
    </row>
    <row r="82" spans="1:15" s="2" customFormat="1" ht="27" customHeight="1" x14ac:dyDescent="0.3">
      <c r="A82" s="164"/>
      <c r="B82" s="172"/>
      <c r="C82" s="99" t="s">
        <v>249</v>
      </c>
      <c r="D82" s="99" t="s">
        <v>250</v>
      </c>
      <c r="E82" s="99" t="s">
        <v>251</v>
      </c>
      <c r="F82" s="99" t="s">
        <v>252</v>
      </c>
      <c r="G82" s="100" t="s">
        <v>253</v>
      </c>
      <c r="H82" s="101"/>
      <c r="I82" s="168"/>
      <c r="J82" s="168"/>
      <c r="K82" s="156"/>
      <c r="L82" s="158"/>
      <c r="M82" s="17" t="s">
        <v>293</v>
      </c>
      <c r="N82" s="84" t="s">
        <v>342</v>
      </c>
      <c r="O82" s="18"/>
    </row>
    <row r="83" spans="1:15" s="2" customFormat="1" ht="18.95" customHeight="1" thickBot="1" x14ac:dyDescent="0.35">
      <c r="A83" s="122" t="s">
        <v>6</v>
      </c>
      <c r="B83" s="32"/>
      <c r="C83" s="65"/>
      <c r="D83" s="65"/>
      <c r="E83" s="65"/>
      <c r="F83" s="65"/>
      <c r="G83" s="66"/>
      <c r="H83" s="92">
        <f>SUM(H81:H81)</f>
        <v>24198</v>
      </c>
      <c r="I83" s="93">
        <f>SUM(I81:I81)</f>
        <v>2800</v>
      </c>
      <c r="J83" s="93">
        <f>SUM(J81:J81)</f>
        <v>2800</v>
      </c>
      <c r="K83" s="67"/>
      <c r="L83" s="72"/>
      <c r="M83" s="11"/>
      <c r="N83" s="83"/>
      <c r="O83" s="12"/>
    </row>
    <row r="84" spans="1:15" s="2" customFormat="1" ht="27" customHeight="1" x14ac:dyDescent="0.3">
      <c r="A84" s="163" t="s">
        <v>118</v>
      </c>
      <c r="B84" s="170" t="s">
        <v>189</v>
      </c>
      <c r="C84" s="88" t="s">
        <v>16</v>
      </c>
      <c r="D84" s="88" t="s">
        <v>17</v>
      </c>
      <c r="E84" s="88" t="s">
        <v>94</v>
      </c>
      <c r="F84" s="88" t="s">
        <v>95</v>
      </c>
      <c r="G84" s="89" t="s">
        <v>119</v>
      </c>
      <c r="H84" s="90">
        <v>14678</v>
      </c>
      <c r="I84" s="91">
        <v>1016</v>
      </c>
      <c r="J84" s="91">
        <v>1016</v>
      </c>
      <c r="K84" s="155" t="s">
        <v>156</v>
      </c>
      <c r="L84" s="157" t="s">
        <v>244</v>
      </c>
      <c r="M84" s="9" t="s">
        <v>294</v>
      </c>
      <c r="N84" s="82" t="s">
        <v>343</v>
      </c>
      <c r="O84" s="10"/>
    </row>
    <row r="85" spans="1:15" s="2" customFormat="1" ht="27" customHeight="1" x14ac:dyDescent="0.3">
      <c r="A85" s="164"/>
      <c r="B85" s="172"/>
      <c r="C85" s="77" t="s">
        <v>245</v>
      </c>
      <c r="D85" s="77" t="s">
        <v>246</v>
      </c>
      <c r="E85" s="77" t="s">
        <v>247</v>
      </c>
      <c r="F85" s="77" t="s">
        <v>248</v>
      </c>
      <c r="G85" s="94" t="s">
        <v>190</v>
      </c>
      <c r="H85" s="95">
        <v>2671</v>
      </c>
      <c r="I85" s="96">
        <v>323</v>
      </c>
      <c r="J85" s="96">
        <v>323</v>
      </c>
      <c r="K85" s="156"/>
      <c r="L85" s="158"/>
      <c r="M85" s="63" t="s">
        <v>295</v>
      </c>
      <c r="N85" s="84" t="s">
        <v>344</v>
      </c>
      <c r="O85" s="18"/>
    </row>
    <row r="86" spans="1:15" s="2" customFormat="1" ht="18.95" customHeight="1" thickBot="1" x14ac:dyDescent="0.35">
      <c r="A86" s="122" t="s">
        <v>6</v>
      </c>
      <c r="B86" s="32"/>
      <c r="C86" s="65"/>
      <c r="D86" s="65"/>
      <c r="E86" s="65"/>
      <c r="F86" s="65"/>
      <c r="G86" s="66"/>
      <c r="H86" s="92">
        <f>SUM(H84:H84)</f>
        <v>14678</v>
      </c>
      <c r="I86" s="93">
        <f>SUM(I84:I85)</f>
        <v>1339</v>
      </c>
      <c r="J86" s="93">
        <f>SUM(J84:J85)</f>
        <v>1339</v>
      </c>
      <c r="K86" s="67"/>
      <c r="L86" s="72"/>
      <c r="M86" s="11"/>
      <c r="N86" s="83"/>
      <c r="O86" s="12"/>
    </row>
    <row r="87" spans="1:15" s="2" customFormat="1" ht="27" customHeight="1" x14ac:dyDescent="0.3">
      <c r="A87" s="163" t="s">
        <v>120</v>
      </c>
      <c r="B87" s="170" t="s">
        <v>192</v>
      </c>
      <c r="C87" s="97" t="s">
        <v>16</v>
      </c>
      <c r="D87" s="97" t="s">
        <v>17</v>
      </c>
      <c r="E87" s="97" t="s">
        <v>78</v>
      </c>
      <c r="F87" s="97" t="s">
        <v>111</v>
      </c>
      <c r="G87" s="102" t="s">
        <v>114</v>
      </c>
      <c r="H87" s="103">
        <v>374084</v>
      </c>
      <c r="I87" s="104">
        <v>2776</v>
      </c>
      <c r="J87" s="104">
        <v>2776</v>
      </c>
      <c r="K87" s="155" t="s">
        <v>156</v>
      </c>
      <c r="L87" s="157" t="s">
        <v>244</v>
      </c>
      <c r="M87" s="9" t="s">
        <v>296</v>
      </c>
      <c r="N87" s="82" t="s">
        <v>339</v>
      </c>
      <c r="O87" s="10"/>
    </row>
    <row r="88" spans="1:15" s="2" customFormat="1" ht="27" customHeight="1" x14ac:dyDescent="0.3">
      <c r="A88" s="169"/>
      <c r="B88" s="171"/>
      <c r="C88" s="110" t="s">
        <v>249</v>
      </c>
      <c r="D88" s="110" t="s">
        <v>250</v>
      </c>
      <c r="E88" s="110" t="s">
        <v>251</v>
      </c>
      <c r="F88" s="110" t="s">
        <v>257</v>
      </c>
      <c r="G88" s="68" t="s">
        <v>194</v>
      </c>
      <c r="H88" s="111">
        <v>413</v>
      </c>
      <c r="I88" s="69">
        <v>413</v>
      </c>
      <c r="J88" s="69">
        <v>413</v>
      </c>
      <c r="K88" s="156"/>
      <c r="L88" s="158"/>
      <c r="M88" s="17" t="s">
        <v>297</v>
      </c>
      <c r="N88" s="84" t="s">
        <v>355</v>
      </c>
      <c r="O88" s="18"/>
    </row>
    <row r="89" spans="1:15" s="2" customFormat="1" ht="27" customHeight="1" x14ac:dyDescent="0.3">
      <c r="A89" s="169"/>
      <c r="B89" s="171"/>
      <c r="C89" s="110" t="s">
        <v>249</v>
      </c>
      <c r="D89" s="110" t="s">
        <v>250</v>
      </c>
      <c r="E89" s="110" t="s">
        <v>251</v>
      </c>
      <c r="F89" s="110" t="s">
        <v>257</v>
      </c>
      <c r="G89" s="68" t="s">
        <v>193</v>
      </c>
      <c r="H89" s="111">
        <v>126</v>
      </c>
      <c r="I89" s="69">
        <v>81</v>
      </c>
      <c r="J89" s="69">
        <v>81</v>
      </c>
      <c r="K89" s="156"/>
      <c r="L89" s="158"/>
      <c r="M89" s="17"/>
      <c r="N89" s="84" t="s">
        <v>241</v>
      </c>
      <c r="O89" s="18"/>
    </row>
    <row r="90" spans="1:15" s="2" customFormat="1" ht="27" customHeight="1" x14ac:dyDescent="0.3">
      <c r="A90" s="169"/>
      <c r="B90" s="171"/>
      <c r="C90" s="110" t="s">
        <v>249</v>
      </c>
      <c r="D90" s="110" t="s">
        <v>250</v>
      </c>
      <c r="E90" s="110" t="s">
        <v>251</v>
      </c>
      <c r="F90" s="110" t="s">
        <v>257</v>
      </c>
      <c r="G90" s="68" t="s">
        <v>195</v>
      </c>
      <c r="H90" s="111">
        <v>357</v>
      </c>
      <c r="I90" s="69">
        <v>26</v>
      </c>
      <c r="J90" s="69">
        <v>26</v>
      </c>
      <c r="K90" s="156"/>
      <c r="L90" s="158"/>
      <c r="M90" s="17"/>
      <c r="N90" s="84" t="s">
        <v>242</v>
      </c>
      <c r="O90" s="18"/>
    </row>
    <row r="91" spans="1:15" s="2" customFormat="1" ht="27" customHeight="1" x14ac:dyDescent="0.3">
      <c r="A91" s="169"/>
      <c r="B91" s="171"/>
      <c r="C91" s="110" t="s">
        <v>249</v>
      </c>
      <c r="D91" s="110" t="s">
        <v>250</v>
      </c>
      <c r="E91" s="110" t="s">
        <v>251</v>
      </c>
      <c r="F91" s="110" t="s">
        <v>257</v>
      </c>
      <c r="G91" s="68" t="s">
        <v>196</v>
      </c>
      <c r="H91" s="111">
        <v>690</v>
      </c>
      <c r="I91" s="69">
        <v>420</v>
      </c>
      <c r="J91" s="69">
        <v>420</v>
      </c>
      <c r="K91" s="156"/>
      <c r="L91" s="158"/>
      <c r="M91" s="17"/>
      <c r="N91" s="84" t="s">
        <v>241</v>
      </c>
      <c r="O91" s="18"/>
    </row>
    <row r="92" spans="1:15" s="2" customFormat="1" ht="27" customHeight="1" x14ac:dyDescent="0.3">
      <c r="A92" s="169"/>
      <c r="B92" s="171"/>
      <c r="C92" s="110" t="s">
        <v>249</v>
      </c>
      <c r="D92" s="110" t="s">
        <v>250</v>
      </c>
      <c r="E92" s="110" t="s">
        <v>251</v>
      </c>
      <c r="F92" s="110" t="s">
        <v>257</v>
      </c>
      <c r="G92" s="68" t="s">
        <v>197</v>
      </c>
      <c r="H92" s="111">
        <v>1410</v>
      </c>
      <c r="I92" s="69">
        <v>1200</v>
      </c>
      <c r="J92" s="69">
        <v>1200</v>
      </c>
      <c r="K92" s="156"/>
      <c r="L92" s="158"/>
      <c r="M92" s="17"/>
      <c r="N92" s="84" t="s">
        <v>242</v>
      </c>
      <c r="O92" s="18"/>
    </row>
    <row r="93" spans="1:15" s="2" customFormat="1" ht="27" customHeight="1" x14ac:dyDescent="0.3">
      <c r="A93" s="169"/>
      <c r="B93" s="171"/>
      <c r="C93" s="110" t="s">
        <v>249</v>
      </c>
      <c r="D93" s="110" t="s">
        <v>250</v>
      </c>
      <c r="E93" s="110" t="s">
        <v>251</v>
      </c>
      <c r="F93" s="110" t="s">
        <v>257</v>
      </c>
      <c r="G93" s="68" t="s">
        <v>198</v>
      </c>
      <c r="H93" s="111">
        <v>340</v>
      </c>
      <c r="I93" s="69">
        <v>329</v>
      </c>
      <c r="J93" s="69">
        <v>329</v>
      </c>
      <c r="K93" s="156"/>
      <c r="L93" s="158"/>
      <c r="M93" s="17" t="s">
        <v>298</v>
      </c>
      <c r="N93" s="84" t="s">
        <v>354</v>
      </c>
      <c r="O93" s="18"/>
    </row>
    <row r="94" spans="1:15" s="2" customFormat="1" ht="27" customHeight="1" thickBot="1" x14ac:dyDescent="0.35">
      <c r="A94" s="169"/>
      <c r="B94" s="171"/>
      <c r="C94" s="110" t="s">
        <v>249</v>
      </c>
      <c r="D94" s="110" t="s">
        <v>250</v>
      </c>
      <c r="E94" s="110" t="s">
        <v>251</v>
      </c>
      <c r="F94" s="110" t="s">
        <v>257</v>
      </c>
      <c r="G94" s="68" t="s">
        <v>199</v>
      </c>
      <c r="H94" s="111">
        <v>179</v>
      </c>
      <c r="I94" s="69">
        <v>179</v>
      </c>
      <c r="J94" s="69">
        <v>179</v>
      </c>
      <c r="K94" s="156"/>
      <c r="L94" s="158"/>
      <c r="M94" s="17"/>
      <c r="N94" s="84" t="s">
        <v>241</v>
      </c>
      <c r="O94" s="18"/>
    </row>
    <row r="95" spans="1:15" s="2" customFormat="1" ht="27" customHeight="1" x14ac:dyDescent="0.3">
      <c r="A95" s="169"/>
      <c r="B95" s="171"/>
      <c r="C95" s="110" t="s">
        <v>249</v>
      </c>
      <c r="D95" s="110" t="s">
        <v>250</v>
      </c>
      <c r="E95" s="110" t="s">
        <v>251</v>
      </c>
      <c r="F95" s="110" t="s">
        <v>257</v>
      </c>
      <c r="G95" s="68" t="s">
        <v>200</v>
      </c>
      <c r="H95" s="111">
        <v>51570</v>
      </c>
      <c r="I95" s="69">
        <v>1343</v>
      </c>
      <c r="J95" s="69">
        <v>1343</v>
      </c>
      <c r="K95" s="156"/>
      <c r="L95" s="158"/>
      <c r="M95" s="17"/>
      <c r="N95" s="82" t="s">
        <v>339</v>
      </c>
      <c r="O95" s="18"/>
    </row>
    <row r="96" spans="1:15" s="2" customFormat="1" ht="27" customHeight="1" x14ac:dyDescent="0.3">
      <c r="A96" s="169"/>
      <c r="B96" s="171"/>
      <c r="C96" s="110" t="s">
        <v>249</v>
      </c>
      <c r="D96" s="110" t="s">
        <v>250</v>
      </c>
      <c r="E96" s="110" t="s">
        <v>251</v>
      </c>
      <c r="F96" s="110" t="s">
        <v>257</v>
      </c>
      <c r="G96" s="68" t="s">
        <v>201</v>
      </c>
      <c r="H96" s="111">
        <v>407</v>
      </c>
      <c r="I96" s="69">
        <v>412</v>
      </c>
      <c r="J96" s="69">
        <v>412</v>
      </c>
      <c r="K96" s="156"/>
      <c r="L96" s="158"/>
      <c r="M96" s="17"/>
      <c r="N96" s="84" t="s">
        <v>242</v>
      </c>
      <c r="O96" s="18"/>
    </row>
    <row r="97" spans="1:15" s="2" customFormat="1" ht="27" customHeight="1" x14ac:dyDescent="0.3">
      <c r="A97" s="169"/>
      <c r="B97" s="171"/>
      <c r="C97" s="110" t="s">
        <v>249</v>
      </c>
      <c r="D97" s="110" t="s">
        <v>250</v>
      </c>
      <c r="E97" s="110" t="s">
        <v>251</v>
      </c>
      <c r="F97" s="110" t="s">
        <v>257</v>
      </c>
      <c r="G97" s="68" t="s">
        <v>202</v>
      </c>
      <c r="H97" s="111"/>
      <c r="I97" s="69">
        <v>101</v>
      </c>
      <c r="J97" s="69">
        <v>101</v>
      </c>
      <c r="K97" s="156"/>
      <c r="L97" s="158"/>
      <c r="M97" s="17" t="s">
        <v>243</v>
      </c>
      <c r="N97" s="84"/>
      <c r="O97" s="18"/>
    </row>
    <row r="98" spans="1:15" s="2" customFormat="1" ht="27" customHeight="1" x14ac:dyDescent="0.3">
      <c r="A98" s="169"/>
      <c r="B98" s="171"/>
      <c r="C98" s="110" t="s">
        <v>249</v>
      </c>
      <c r="D98" s="110" t="s">
        <v>250</v>
      </c>
      <c r="E98" s="110" t="s">
        <v>251</v>
      </c>
      <c r="F98" s="110" t="s">
        <v>257</v>
      </c>
      <c r="G98" s="68" t="s">
        <v>203</v>
      </c>
      <c r="H98" s="111"/>
      <c r="I98" s="69">
        <v>183</v>
      </c>
      <c r="J98" s="69">
        <v>183</v>
      </c>
      <c r="K98" s="156"/>
      <c r="L98" s="158"/>
      <c r="M98" s="17" t="s">
        <v>243</v>
      </c>
      <c r="N98" s="84"/>
      <c r="O98" s="18"/>
    </row>
    <row r="99" spans="1:15" s="2" customFormat="1" ht="27" customHeight="1" x14ac:dyDescent="0.3">
      <c r="A99" s="169"/>
      <c r="B99" s="171"/>
      <c r="C99" s="110" t="s">
        <v>249</v>
      </c>
      <c r="D99" s="110" t="s">
        <v>250</v>
      </c>
      <c r="E99" s="110" t="s">
        <v>251</v>
      </c>
      <c r="F99" s="110" t="s">
        <v>257</v>
      </c>
      <c r="G99" s="68" t="s">
        <v>204</v>
      </c>
      <c r="H99" s="111">
        <v>136</v>
      </c>
      <c r="I99" s="69">
        <v>46</v>
      </c>
      <c r="J99" s="69">
        <v>46</v>
      </c>
      <c r="K99" s="156"/>
      <c r="L99" s="158"/>
      <c r="M99" s="17" t="s">
        <v>298</v>
      </c>
      <c r="N99" s="84" t="s">
        <v>354</v>
      </c>
      <c r="O99" s="18"/>
    </row>
    <row r="100" spans="1:15" s="2" customFormat="1" ht="27" customHeight="1" x14ac:dyDescent="0.3">
      <c r="A100" s="169"/>
      <c r="B100" s="171"/>
      <c r="C100" s="110" t="s">
        <v>249</v>
      </c>
      <c r="D100" s="110" t="s">
        <v>250</v>
      </c>
      <c r="E100" s="110" t="s">
        <v>251</v>
      </c>
      <c r="F100" s="110" t="s">
        <v>257</v>
      </c>
      <c r="G100" s="68" t="s">
        <v>205</v>
      </c>
      <c r="H100" s="111">
        <v>714</v>
      </c>
      <c r="I100" s="69">
        <v>163</v>
      </c>
      <c r="J100" s="69">
        <v>163</v>
      </c>
      <c r="K100" s="156"/>
      <c r="L100" s="158"/>
      <c r="M100" s="17"/>
      <c r="N100" s="84" t="s">
        <v>241</v>
      </c>
      <c r="O100" s="18"/>
    </row>
    <row r="101" spans="1:15" s="2" customFormat="1" ht="27" customHeight="1" x14ac:dyDescent="0.3">
      <c r="A101" s="169"/>
      <c r="B101" s="171"/>
      <c r="C101" s="110" t="s">
        <v>249</v>
      </c>
      <c r="D101" s="110" t="s">
        <v>250</v>
      </c>
      <c r="E101" s="110" t="s">
        <v>251</v>
      </c>
      <c r="F101" s="110" t="s">
        <v>257</v>
      </c>
      <c r="G101" s="68" t="s">
        <v>206</v>
      </c>
      <c r="H101" s="111">
        <v>50</v>
      </c>
      <c r="I101" s="69">
        <v>32</v>
      </c>
      <c r="J101" s="69">
        <v>32</v>
      </c>
      <c r="K101" s="156"/>
      <c r="L101" s="158"/>
      <c r="M101" s="17" t="s">
        <v>298</v>
      </c>
      <c r="N101" s="84" t="s">
        <v>354</v>
      </c>
      <c r="O101" s="18"/>
    </row>
    <row r="102" spans="1:15" s="2" customFormat="1" ht="27" customHeight="1" thickBot="1" x14ac:dyDescent="0.35">
      <c r="A102" s="169"/>
      <c r="B102" s="171"/>
      <c r="C102" s="110" t="s">
        <v>249</v>
      </c>
      <c r="D102" s="110" t="s">
        <v>250</v>
      </c>
      <c r="E102" s="110" t="s">
        <v>251</v>
      </c>
      <c r="F102" s="110" t="s">
        <v>257</v>
      </c>
      <c r="G102" s="68" t="s">
        <v>207</v>
      </c>
      <c r="H102" s="111">
        <v>149</v>
      </c>
      <c r="I102" s="69">
        <v>148</v>
      </c>
      <c r="J102" s="69">
        <v>148</v>
      </c>
      <c r="K102" s="156"/>
      <c r="L102" s="158"/>
      <c r="M102" s="17" t="s">
        <v>299</v>
      </c>
      <c r="N102" s="84" t="s">
        <v>354</v>
      </c>
      <c r="O102" s="18"/>
    </row>
    <row r="103" spans="1:15" s="2" customFormat="1" ht="27" customHeight="1" x14ac:dyDescent="0.3">
      <c r="A103" s="169"/>
      <c r="B103" s="171"/>
      <c r="C103" s="110" t="s">
        <v>249</v>
      </c>
      <c r="D103" s="110" t="s">
        <v>250</v>
      </c>
      <c r="E103" s="110" t="s">
        <v>251</v>
      </c>
      <c r="F103" s="110" t="s">
        <v>257</v>
      </c>
      <c r="G103" s="68" t="s">
        <v>208</v>
      </c>
      <c r="H103" s="111">
        <v>342744</v>
      </c>
      <c r="I103" s="69">
        <v>2723</v>
      </c>
      <c r="J103" s="69">
        <v>2723</v>
      </c>
      <c r="K103" s="156"/>
      <c r="L103" s="158"/>
      <c r="M103" s="17"/>
      <c r="N103" s="82" t="s">
        <v>339</v>
      </c>
      <c r="O103" s="18"/>
    </row>
    <row r="104" spans="1:15" s="2" customFormat="1" ht="27" customHeight="1" x14ac:dyDescent="0.3">
      <c r="A104" s="169"/>
      <c r="B104" s="171"/>
      <c r="C104" s="110" t="s">
        <v>249</v>
      </c>
      <c r="D104" s="110" t="s">
        <v>250</v>
      </c>
      <c r="E104" s="110" t="s">
        <v>251</v>
      </c>
      <c r="F104" s="110" t="s">
        <v>257</v>
      </c>
      <c r="G104" s="68" t="s">
        <v>209</v>
      </c>
      <c r="H104" s="111">
        <v>600</v>
      </c>
      <c r="I104" s="69">
        <v>69</v>
      </c>
      <c r="J104" s="69">
        <v>69</v>
      </c>
      <c r="K104" s="156"/>
      <c r="L104" s="158"/>
      <c r="M104" s="17"/>
      <c r="N104" s="84" t="s">
        <v>242</v>
      </c>
      <c r="O104" s="18"/>
    </row>
    <row r="105" spans="1:15" s="2" customFormat="1" ht="27" customHeight="1" x14ac:dyDescent="0.3">
      <c r="A105" s="169"/>
      <c r="B105" s="171"/>
      <c r="C105" s="110" t="s">
        <v>249</v>
      </c>
      <c r="D105" s="110" t="s">
        <v>250</v>
      </c>
      <c r="E105" s="110" t="s">
        <v>251</v>
      </c>
      <c r="F105" s="110" t="s">
        <v>257</v>
      </c>
      <c r="G105" s="68" t="s">
        <v>210</v>
      </c>
      <c r="H105" s="111">
        <v>1050</v>
      </c>
      <c r="I105" s="69">
        <v>263</v>
      </c>
      <c r="J105" s="69">
        <v>263</v>
      </c>
      <c r="K105" s="156"/>
      <c r="L105" s="158"/>
      <c r="M105" s="17"/>
      <c r="N105" s="84" t="s">
        <v>241</v>
      </c>
      <c r="O105" s="18"/>
    </row>
    <row r="106" spans="1:15" s="2" customFormat="1" ht="27" customHeight="1" x14ac:dyDescent="0.3">
      <c r="A106" s="169"/>
      <c r="B106" s="171"/>
      <c r="C106" s="110" t="s">
        <v>249</v>
      </c>
      <c r="D106" s="110" t="s">
        <v>250</v>
      </c>
      <c r="E106" s="110" t="s">
        <v>251</v>
      </c>
      <c r="F106" s="110" t="s">
        <v>257</v>
      </c>
      <c r="G106" s="68" t="s">
        <v>211</v>
      </c>
      <c r="H106" s="111">
        <v>8446</v>
      </c>
      <c r="I106" s="69">
        <v>684</v>
      </c>
      <c r="J106" s="69">
        <v>684</v>
      </c>
      <c r="K106" s="156"/>
      <c r="L106" s="158"/>
      <c r="M106" s="17"/>
      <c r="N106" s="84" t="s">
        <v>242</v>
      </c>
      <c r="O106" s="18"/>
    </row>
    <row r="107" spans="1:15" s="2" customFormat="1" ht="27" customHeight="1" x14ac:dyDescent="0.3">
      <c r="A107" s="169"/>
      <c r="B107" s="171"/>
      <c r="C107" s="110" t="s">
        <v>249</v>
      </c>
      <c r="D107" s="110" t="s">
        <v>250</v>
      </c>
      <c r="E107" s="110" t="s">
        <v>251</v>
      </c>
      <c r="F107" s="110" t="s">
        <v>257</v>
      </c>
      <c r="G107" s="68" t="s">
        <v>212</v>
      </c>
      <c r="H107" s="111">
        <v>83</v>
      </c>
      <c r="I107" s="69">
        <v>122</v>
      </c>
      <c r="J107" s="69">
        <v>122</v>
      </c>
      <c r="K107" s="156"/>
      <c r="L107" s="158"/>
      <c r="M107" s="17"/>
      <c r="N107" s="84" t="s">
        <v>242</v>
      </c>
      <c r="O107" s="18"/>
    </row>
    <row r="108" spans="1:15" s="2" customFormat="1" ht="27" customHeight="1" x14ac:dyDescent="0.3">
      <c r="A108" s="169"/>
      <c r="B108" s="171"/>
      <c r="C108" s="110" t="s">
        <v>249</v>
      </c>
      <c r="D108" s="110" t="s">
        <v>250</v>
      </c>
      <c r="E108" s="110" t="s">
        <v>251</v>
      </c>
      <c r="F108" s="110" t="s">
        <v>257</v>
      </c>
      <c r="G108" s="68" t="s">
        <v>213</v>
      </c>
      <c r="H108" s="111">
        <v>46</v>
      </c>
      <c r="I108" s="69">
        <v>47</v>
      </c>
      <c r="J108" s="69">
        <v>47</v>
      </c>
      <c r="K108" s="156"/>
      <c r="L108" s="158"/>
      <c r="M108" s="17"/>
      <c r="N108" s="84" t="s">
        <v>241</v>
      </c>
      <c r="O108" s="18"/>
    </row>
    <row r="109" spans="1:15" s="2" customFormat="1" ht="27" customHeight="1" x14ac:dyDescent="0.3">
      <c r="A109" s="169"/>
      <c r="B109" s="171"/>
      <c r="C109" s="110" t="s">
        <v>249</v>
      </c>
      <c r="D109" s="110" t="s">
        <v>250</v>
      </c>
      <c r="E109" s="110" t="s">
        <v>251</v>
      </c>
      <c r="F109" s="110" t="s">
        <v>257</v>
      </c>
      <c r="G109" s="68" t="s">
        <v>214</v>
      </c>
      <c r="H109" s="111">
        <v>883</v>
      </c>
      <c r="I109" s="69">
        <v>664</v>
      </c>
      <c r="J109" s="69">
        <v>664</v>
      </c>
      <c r="K109" s="156"/>
      <c r="L109" s="158"/>
      <c r="M109" s="17" t="s">
        <v>300</v>
      </c>
      <c r="N109" s="84" t="s">
        <v>356</v>
      </c>
      <c r="O109" s="18"/>
    </row>
    <row r="110" spans="1:15" s="2" customFormat="1" ht="27" customHeight="1" x14ac:dyDescent="0.3">
      <c r="A110" s="169"/>
      <c r="B110" s="171"/>
      <c r="C110" s="110" t="s">
        <v>249</v>
      </c>
      <c r="D110" s="110" t="s">
        <v>250</v>
      </c>
      <c r="E110" s="110" t="s">
        <v>251</v>
      </c>
      <c r="F110" s="110" t="s">
        <v>257</v>
      </c>
      <c r="G110" s="68" t="s">
        <v>215</v>
      </c>
      <c r="H110" s="111">
        <v>975</v>
      </c>
      <c r="I110" s="69">
        <v>327</v>
      </c>
      <c r="J110" s="69">
        <v>327</v>
      </c>
      <c r="K110" s="156"/>
      <c r="L110" s="158"/>
      <c r="M110" s="17" t="s">
        <v>243</v>
      </c>
      <c r="N110" s="84"/>
      <c r="O110" s="18"/>
    </row>
    <row r="111" spans="1:15" s="2" customFormat="1" ht="27" customHeight="1" x14ac:dyDescent="0.3">
      <c r="A111" s="169"/>
      <c r="B111" s="171"/>
      <c r="C111" s="110" t="s">
        <v>249</v>
      </c>
      <c r="D111" s="110" t="s">
        <v>250</v>
      </c>
      <c r="E111" s="110" t="s">
        <v>251</v>
      </c>
      <c r="F111" s="110" t="s">
        <v>257</v>
      </c>
      <c r="G111" s="68" t="s">
        <v>216</v>
      </c>
      <c r="H111" s="111">
        <v>36</v>
      </c>
      <c r="I111" s="69">
        <v>14</v>
      </c>
      <c r="J111" s="69">
        <v>14</v>
      </c>
      <c r="K111" s="156"/>
      <c r="L111" s="158"/>
      <c r="M111" s="17"/>
      <c r="N111" s="84" t="s">
        <v>241</v>
      </c>
      <c r="O111" s="18"/>
    </row>
    <row r="112" spans="1:15" s="2" customFormat="1" ht="27" customHeight="1" x14ac:dyDescent="0.3">
      <c r="A112" s="169"/>
      <c r="B112" s="171"/>
      <c r="C112" s="110" t="s">
        <v>249</v>
      </c>
      <c r="D112" s="110" t="s">
        <v>250</v>
      </c>
      <c r="E112" s="110" t="s">
        <v>251</v>
      </c>
      <c r="F112" s="110" t="s">
        <v>257</v>
      </c>
      <c r="G112" s="68" t="s">
        <v>217</v>
      </c>
      <c r="H112" s="111">
        <v>10886</v>
      </c>
      <c r="I112" s="69">
        <v>143</v>
      </c>
      <c r="J112" s="69">
        <v>143</v>
      </c>
      <c r="K112" s="156"/>
      <c r="L112" s="158"/>
      <c r="M112" s="17" t="s">
        <v>243</v>
      </c>
      <c r="N112" s="84"/>
      <c r="O112" s="18"/>
    </row>
    <row r="113" spans="1:15" s="2" customFormat="1" ht="27" customHeight="1" x14ac:dyDescent="0.3">
      <c r="A113" s="169"/>
      <c r="B113" s="171"/>
      <c r="C113" s="110" t="s">
        <v>249</v>
      </c>
      <c r="D113" s="110" t="s">
        <v>250</v>
      </c>
      <c r="E113" s="110" t="s">
        <v>251</v>
      </c>
      <c r="F113" s="110" t="s">
        <v>257</v>
      </c>
      <c r="G113" s="68" t="s">
        <v>218</v>
      </c>
      <c r="H113" s="111">
        <v>334</v>
      </c>
      <c r="I113" s="69">
        <v>167</v>
      </c>
      <c r="J113" s="69">
        <v>167</v>
      </c>
      <c r="K113" s="156"/>
      <c r="L113" s="158"/>
      <c r="M113" s="17" t="s">
        <v>297</v>
      </c>
      <c r="N113" s="84" t="s">
        <v>353</v>
      </c>
      <c r="O113" s="18"/>
    </row>
    <row r="114" spans="1:15" s="2" customFormat="1" ht="27" customHeight="1" x14ac:dyDescent="0.3">
      <c r="A114" s="169"/>
      <c r="B114" s="171"/>
      <c r="C114" s="110" t="s">
        <v>249</v>
      </c>
      <c r="D114" s="110" t="s">
        <v>250</v>
      </c>
      <c r="E114" s="110" t="s">
        <v>251</v>
      </c>
      <c r="F114" s="110" t="s">
        <v>257</v>
      </c>
      <c r="G114" s="68" t="s">
        <v>219</v>
      </c>
      <c r="H114" s="111">
        <v>205</v>
      </c>
      <c r="I114" s="69">
        <v>241</v>
      </c>
      <c r="J114" s="69">
        <v>241</v>
      </c>
      <c r="K114" s="156"/>
      <c r="L114" s="158"/>
      <c r="M114" s="17"/>
      <c r="N114" s="84" t="s">
        <v>241</v>
      </c>
      <c r="O114" s="18"/>
    </row>
    <row r="115" spans="1:15" s="2" customFormat="1" ht="27" customHeight="1" x14ac:dyDescent="0.3">
      <c r="A115" s="169"/>
      <c r="B115" s="171"/>
      <c r="C115" s="110" t="s">
        <v>249</v>
      </c>
      <c r="D115" s="110" t="s">
        <v>250</v>
      </c>
      <c r="E115" s="110" t="s">
        <v>251</v>
      </c>
      <c r="F115" s="110" t="s">
        <v>257</v>
      </c>
      <c r="G115" s="68" t="s">
        <v>220</v>
      </c>
      <c r="H115" s="111">
        <v>291</v>
      </c>
      <c r="I115" s="69">
        <v>247</v>
      </c>
      <c r="J115" s="69">
        <v>247</v>
      </c>
      <c r="K115" s="156"/>
      <c r="L115" s="158"/>
      <c r="M115" s="17" t="s">
        <v>243</v>
      </c>
      <c r="N115" s="84"/>
      <c r="O115" s="18"/>
    </row>
    <row r="116" spans="1:15" s="2" customFormat="1" ht="27" customHeight="1" x14ac:dyDescent="0.3">
      <c r="A116" s="169"/>
      <c r="B116" s="171"/>
      <c r="C116" s="110" t="s">
        <v>249</v>
      </c>
      <c r="D116" s="110" t="s">
        <v>250</v>
      </c>
      <c r="E116" s="110" t="s">
        <v>251</v>
      </c>
      <c r="F116" s="110" t="s">
        <v>257</v>
      </c>
      <c r="G116" s="68" t="s">
        <v>221</v>
      </c>
      <c r="H116" s="111">
        <v>79</v>
      </c>
      <c r="I116" s="69">
        <v>106</v>
      </c>
      <c r="J116" s="69">
        <v>106</v>
      </c>
      <c r="K116" s="156"/>
      <c r="L116" s="158"/>
      <c r="M116" s="17"/>
      <c r="N116" s="84" t="s">
        <v>241</v>
      </c>
      <c r="O116" s="18"/>
    </row>
    <row r="117" spans="1:15" s="2" customFormat="1" ht="27" customHeight="1" x14ac:dyDescent="0.3">
      <c r="A117" s="164"/>
      <c r="B117" s="172"/>
      <c r="C117" s="110" t="s">
        <v>249</v>
      </c>
      <c r="D117" s="110" t="s">
        <v>250</v>
      </c>
      <c r="E117" s="110" t="s">
        <v>251</v>
      </c>
      <c r="F117" s="110" t="s">
        <v>257</v>
      </c>
      <c r="G117" s="68" t="s">
        <v>222</v>
      </c>
      <c r="H117" s="111">
        <v>1140</v>
      </c>
      <c r="I117" s="69">
        <v>143</v>
      </c>
      <c r="J117" s="69">
        <v>143</v>
      </c>
      <c r="K117" s="159"/>
      <c r="L117" s="158"/>
      <c r="M117" s="17" t="s">
        <v>243</v>
      </c>
      <c r="N117" s="84"/>
      <c r="O117" s="18"/>
    </row>
    <row r="118" spans="1:15" s="2" customFormat="1" ht="18.95" customHeight="1" thickBot="1" x14ac:dyDescent="0.35">
      <c r="A118" s="123" t="s">
        <v>6</v>
      </c>
      <c r="B118" s="105"/>
      <c r="C118" s="106"/>
      <c r="D118" s="106"/>
      <c r="E118" s="106"/>
      <c r="F118" s="106"/>
      <c r="G118" s="107"/>
      <c r="H118" s="108">
        <f>SUM(H87:H117)</f>
        <v>798423</v>
      </c>
      <c r="I118" s="109">
        <f>SUM(I87:I117)</f>
        <v>13812</v>
      </c>
      <c r="J118" s="109">
        <f>SUM(J87:J117)</f>
        <v>13812</v>
      </c>
      <c r="K118" s="67"/>
      <c r="L118" s="72"/>
      <c r="M118" s="11"/>
      <c r="N118" s="83"/>
      <c r="O118" s="12"/>
    </row>
    <row r="119" spans="1:15" s="2" customFormat="1" ht="27" customHeight="1" x14ac:dyDescent="0.3">
      <c r="A119" s="163" t="s">
        <v>121</v>
      </c>
      <c r="B119" s="170" t="s">
        <v>223</v>
      </c>
      <c r="C119" s="97" t="s">
        <v>16</v>
      </c>
      <c r="D119" s="97" t="s">
        <v>17</v>
      </c>
      <c r="E119" s="97" t="s">
        <v>46</v>
      </c>
      <c r="F119" s="97" t="s">
        <v>63</v>
      </c>
      <c r="G119" s="89" t="s">
        <v>224</v>
      </c>
      <c r="H119" s="90">
        <v>208</v>
      </c>
      <c r="I119" s="91">
        <v>14</v>
      </c>
      <c r="J119" s="91">
        <v>14</v>
      </c>
      <c r="K119" s="155" t="s">
        <v>156</v>
      </c>
      <c r="L119" s="157" t="s">
        <v>244</v>
      </c>
      <c r="M119" s="9" t="s">
        <v>122</v>
      </c>
      <c r="N119" s="82" t="s">
        <v>352</v>
      </c>
      <c r="O119" s="10"/>
    </row>
    <row r="120" spans="1:15" s="2" customFormat="1" ht="27" customHeight="1" x14ac:dyDescent="0.3">
      <c r="A120" s="169"/>
      <c r="B120" s="171"/>
      <c r="C120" s="98" t="s">
        <v>249</v>
      </c>
      <c r="D120" s="98" t="s">
        <v>250</v>
      </c>
      <c r="E120" s="98" t="s">
        <v>255</v>
      </c>
      <c r="F120" s="98" t="s">
        <v>256</v>
      </c>
      <c r="G120" s="94" t="s">
        <v>225</v>
      </c>
      <c r="H120" s="95">
        <v>5160</v>
      </c>
      <c r="I120" s="96">
        <v>1759</v>
      </c>
      <c r="J120" s="96">
        <v>1759</v>
      </c>
      <c r="K120" s="156"/>
      <c r="L120" s="158"/>
      <c r="M120" s="17"/>
      <c r="N120" s="84" t="s">
        <v>242</v>
      </c>
      <c r="O120" s="18"/>
    </row>
    <row r="121" spans="1:15" s="2" customFormat="1" ht="27" customHeight="1" x14ac:dyDescent="0.3">
      <c r="A121" s="169"/>
      <c r="B121" s="171"/>
      <c r="C121" s="98" t="s">
        <v>249</v>
      </c>
      <c r="D121" s="98" t="s">
        <v>250</v>
      </c>
      <c r="E121" s="98" t="s">
        <v>255</v>
      </c>
      <c r="F121" s="98" t="s">
        <v>256</v>
      </c>
      <c r="G121" s="94" t="s">
        <v>226</v>
      </c>
      <c r="H121" s="95">
        <v>78545</v>
      </c>
      <c r="I121" s="96">
        <v>172</v>
      </c>
      <c r="J121" s="96">
        <v>172</v>
      </c>
      <c r="K121" s="156"/>
      <c r="L121" s="158"/>
      <c r="M121" s="63" t="s">
        <v>301</v>
      </c>
      <c r="N121" s="84" t="s">
        <v>351</v>
      </c>
      <c r="O121" s="18"/>
    </row>
    <row r="122" spans="1:15" s="2" customFormat="1" ht="27" customHeight="1" x14ac:dyDescent="0.3">
      <c r="A122" s="169"/>
      <c r="B122" s="171"/>
      <c r="C122" s="98" t="s">
        <v>249</v>
      </c>
      <c r="D122" s="98" t="s">
        <v>250</v>
      </c>
      <c r="E122" s="98" t="s">
        <v>255</v>
      </c>
      <c r="F122" s="98" t="s">
        <v>256</v>
      </c>
      <c r="G122" s="94" t="s">
        <v>227</v>
      </c>
      <c r="H122" s="95">
        <v>2317</v>
      </c>
      <c r="I122" s="96">
        <v>2080</v>
      </c>
      <c r="J122" s="96">
        <v>2080</v>
      </c>
      <c r="K122" s="156"/>
      <c r="L122" s="158"/>
      <c r="M122" s="17" t="s">
        <v>302</v>
      </c>
      <c r="N122" s="84" t="s">
        <v>350</v>
      </c>
      <c r="O122" s="18"/>
    </row>
    <row r="123" spans="1:15" s="2" customFormat="1" ht="27" customHeight="1" x14ac:dyDescent="0.3">
      <c r="A123" s="164"/>
      <c r="B123" s="172"/>
      <c r="C123" s="98" t="s">
        <v>249</v>
      </c>
      <c r="D123" s="98" t="s">
        <v>250</v>
      </c>
      <c r="E123" s="98" t="s">
        <v>255</v>
      </c>
      <c r="F123" s="98" t="s">
        <v>256</v>
      </c>
      <c r="G123" s="94" t="s">
        <v>228</v>
      </c>
      <c r="H123" s="95">
        <v>24630518</v>
      </c>
      <c r="I123" s="96">
        <v>498</v>
      </c>
      <c r="J123" s="96">
        <v>498</v>
      </c>
      <c r="K123" s="156"/>
      <c r="L123" s="158"/>
      <c r="M123" s="17"/>
      <c r="N123" s="86" t="s">
        <v>339</v>
      </c>
      <c r="O123" s="18"/>
    </row>
    <row r="124" spans="1:15" s="2" customFormat="1" ht="18.95" customHeight="1" thickBot="1" x14ac:dyDescent="0.35">
      <c r="A124" s="122" t="s">
        <v>6</v>
      </c>
      <c r="B124" s="32"/>
      <c r="C124" s="65"/>
      <c r="D124" s="65"/>
      <c r="E124" s="65"/>
      <c r="F124" s="65"/>
      <c r="G124" s="66"/>
      <c r="H124" s="93">
        <f>SUM(H119:H123)</f>
        <v>24716748</v>
      </c>
      <c r="I124" s="93">
        <f>SUM(I119:I123)</f>
        <v>4523</v>
      </c>
      <c r="J124" s="93">
        <f>SUM(J119:J123)</f>
        <v>4523</v>
      </c>
      <c r="K124" s="67"/>
      <c r="L124" s="72"/>
      <c r="M124" s="11"/>
      <c r="N124" s="83"/>
      <c r="O124" s="12"/>
    </row>
    <row r="125" spans="1:15" s="2" customFormat="1" ht="27" customHeight="1" x14ac:dyDescent="0.3">
      <c r="A125" s="163" t="s">
        <v>123</v>
      </c>
      <c r="B125" s="173" t="s">
        <v>240</v>
      </c>
      <c r="C125" s="112" t="s">
        <v>16</v>
      </c>
      <c r="D125" s="112" t="s">
        <v>17</v>
      </c>
      <c r="E125" s="112" t="s">
        <v>78</v>
      </c>
      <c r="F125" s="112" t="s">
        <v>124</v>
      </c>
      <c r="G125" s="113">
        <v>1400</v>
      </c>
      <c r="H125" s="90">
        <v>2783</v>
      </c>
      <c r="I125" s="90">
        <v>258</v>
      </c>
      <c r="J125" s="90">
        <v>258</v>
      </c>
      <c r="K125" s="155" t="s">
        <v>156</v>
      </c>
      <c r="L125" s="157" t="s">
        <v>244</v>
      </c>
      <c r="M125" s="9" t="s">
        <v>303</v>
      </c>
      <c r="N125" s="82" t="s">
        <v>349</v>
      </c>
      <c r="O125" s="10"/>
    </row>
    <row r="126" spans="1:15" s="2" customFormat="1" ht="27" customHeight="1" x14ac:dyDescent="0.3">
      <c r="A126" s="169"/>
      <c r="B126" s="174"/>
      <c r="C126" s="110" t="s">
        <v>249</v>
      </c>
      <c r="D126" s="110" t="s">
        <v>250</v>
      </c>
      <c r="E126" s="110" t="s">
        <v>251</v>
      </c>
      <c r="F126" s="110" t="s">
        <v>254</v>
      </c>
      <c r="G126" s="68" t="s">
        <v>229</v>
      </c>
      <c r="H126" s="111">
        <v>120595</v>
      </c>
      <c r="I126" s="69">
        <v>1196</v>
      </c>
      <c r="J126" s="69">
        <v>1196</v>
      </c>
      <c r="K126" s="156"/>
      <c r="L126" s="158"/>
      <c r="M126" s="114" t="s">
        <v>304</v>
      </c>
      <c r="N126" s="115" t="s">
        <v>348</v>
      </c>
      <c r="O126" s="18"/>
    </row>
    <row r="127" spans="1:15" s="2" customFormat="1" ht="27" customHeight="1" x14ac:dyDescent="0.3">
      <c r="A127" s="169"/>
      <c r="B127" s="174"/>
      <c r="C127" s="110" t="s">
        <v>249</v>
      </c>
      <c r="D127" s="110" t="s">
        <v>250</v>
      </c>
      <c r="E127" s="110" t="s">
        <v>251</v>
      </c>
      <c r="F127" s="110" t="s">
        <v>254</v>
      </c>
      <c r="G127" s="68" t="s">
        <v>230</v>
      </c>
      <c r="H127" s="111">
        <v>1111</v>
      </c>
      <c r="I127" s="69">
        <v>658</v>
      </c>
      <c r="J127" s="69">
        <v>658</v>
      </c>
      <c r="K127" s="156"/>
      <c r="L127" s="158"/>
      <c r="M127" s="114"/>
      <c r="N127" s="115" t="s">
        <v>242</v>
      </c>
      <c r="O127" s="18"/>
    </row>
    <row r="128" spans="1:15" s="2" customFormat="1" ht="27" customHeight="1" x14ac:dyDescent="0.3">
      <c r="A128" s="169"/>
      <c r="B128" s="174"/>
      <c r="C128" s="110" t="s">
        <v>249</v>
      </c>
      <c r="D128" s="110" t="s">
        <v>250</v>
      </c>
      <c r="E128" s="110" t="s">
        <v>251</v>
      </c>
      <c r="F128" s="110" t="s">
        <v>254</v>
      </c>
      <c r="G128" s="68" t="s">
        <v>231</v>
      </c>
      <c r="H128" s="111">
        <v>1451</v>
      </c>
      <c r="I128" s="69">
        <v>11</v>
      </c>
      <c r="J128" s="69">
        <v>11</v>
      </c>
      <c r="K128" s="156"/>
      <c r="L128" s="158"/>
      <c r="M128" s="114" t="s">
        <v>305</v>
      </c>
      <c r="N128" s="115" t="s">
        <v>346</v>
      </c>
      <c r="O128" s="18"/>
    </row>
    <row r="129" spans="1:15" s="2" customFormat="1" ht="27" customHeight="1" x14ac:dyDescent="0.3">
      <c r="A129" s="169"/>
      <c r="B129" s="174"/>
      <c r="C129" s="110" t="s">
        <v>249</v>
      </c>
      <c r="D129" s="110" t="s">
        <v>250</v>
      </c>
      <c r="E129" s="110" t="s">
        <v>251</v>
      </c>
      <c r="F129" s="110" t="s">
        <v>254</v>
      </c>
      <c r="G129" s="68" t="s">
        <v>232</v>
      </c>
      <c r="H129" s="111">
        <v>2631</v>
      </c>
      <c r="I129" s="69">
        <v>273</v>
      </c>
      <c r="J129" s="69">
        <v>273</v>
      </c>
      <c r="K129" s="156"/>
      <c r="L129" s="158"/>
      <c r="M129" s="114" t="s">
        <v>305</v>
      </c>
      <c r="N129" s="115" t="s">
        <v>346</v>
      </c>
      <c r="O129" s="18"/>
    </row>
    <row r="130" spans="1:15" s="2" customFormat="1" ht="27" customHeight="1" x14ac:dyDescent="0.3">
      <c r="A130" s="169"/>
      <c r="B130" s="174"/>
      <c r="C130" s="110" t="s">
        <v>249</v>
      </c>
      <c r="D130" s="110" t="s">
        <v>250</v>
      </c>
      <c r="E130" s="110" t="s">
        <v>251</v>
      </c>
      <c r="F130" s="110" t="s">
        <v>254</v>
      </c>
      <c r="G130" s="68" t="s">
        <v>233</v>
      </c>
      <c r="H130" s="111">
        <v>212</v>
      </c>
      <c r="I130" s="69">
        <v>205</v>
      </c>
      <c r="J130" s="69">
        <v>205</v>
      </c>
      <c r="K130" s="156"/>
      <c r="L130" s="158"/>
      <c r="M130" s="114" t="s">
        <v>306</v>
      </c>
      <c r="N130" s="115" t="s">
        <v>346</v>
      </c>
      <c r="O130" s="18"/>
    </row>
    <row r="131" spans="1:15" s="2" customFormat="1" ht="27" customHeight="1" x14ac:dyDescent="0.3">
      <c r="A131" s="169"/>
      <c r="B131" s="174"/>
      <c r="C131" s="110" t="s">
        <v>249</v>
      </c>
      <c r="D131" s="110" t="s">
        <v>250</v>
      </c>
      <c r="E131" s="110" t="s">
        <v>251</v>
      </c>
      <c r="F131" s="110" t="s">
        <v>254</v>
      </c>
      <c r="G131" s="68" t="s">
        <v>234</v>
      </c>
      <c r="H131" s="111">
        <v>2238</v>
      </c>
      <c r="I131" s="69">
        <v>408</v>
      </c>
      <c r="J131" s="69">
        <v>408</v>
      </c>
      <c r="K131" s="156"/>
      <c r="L131" s="158"/>
      <c r="M131" s="114" t="s">
        <v>243</v>
      </c>
      <c r="N131" s="115"/>
      <c r="O131" s="18"/>
    </row>
    <row r="132" spans="1:15" s="2" customFormat="1" ht="27" customHeight="1" x14ac:dyDescent="0.3">
      <c r="A132" s="169"/>
      <c r="B132" s="174"/>
      <c r="C132" s="116" t="s">
        <v>249</v>
      </c>
      <c r="D132" s="116" t="s">
        <v>250</v>
      </c>
      <c r="E132" s="116" t="s">
        <v>251</v>
      </c>
      <c r="F132" s="116" t="s">
        <v>254</v>
      </c>
      <c r="G132" s="68" t="s">
        <v>235</v>
      </c>
      <c r="H132" s="117">
        <v>744</v>
      </c>
      <c r="I132" s="69">
        <v>31</v>
      </c>
      <c r="J132" s="69">
        <v>31</v>
      </c>
      <c r="K132" s="156"/>
      <c r="L132" s="158"/>
      <c r="M132" s="118" t="s">
        <v>307</v>
      </c>
      <c r="N132" s="119" t="s">
        <v>347</v>
      </c>
      <c r="O132" s="18"/>
    </row>
    <row r="133" spans="1:15" s="2" customFormat="1" ht="27" customHeight="1" x14ac:dyDescent="0.3">
      <c r="A133" s="164"/>
      <c r="B133" s="175"/>
      <c r="C133" s="98" t="s">
        <v>249</v>
      </c>
      <c r="D133" s="98" t="s">
        <v>250</v>
      </c>
      <c r="E133" s="98" t="s">
        <v>251</v>
      </c>
      <c r="F133" s="98" t="s">
        <v>254</v>
      </c>
      <c r="G133" s="68" t="s">
        <v>236</v>
      </c>
      <c r="H133" s="95">
        <v>105520</v>
      </c>
      <c r="I133" s="69">
        <v>358</v>
      </c>
      <c r="J133" s="69">
        <v>358</v>
      </c>
      <c r="K133" s="156"/>
      <c r="L133" s="158"/>
      <c r="M133" s="17" t="s">
        <v>305</v>
      </c>
      <c r="N133" s="84" t="s">
        <v>346</v>
      </c>
      <c r="O133" s="18"/>
    </row>
    <row r="134" spans="1:15" s="2" customFormat="1" ht="18.95" customHeight="1" thickBot="1" x14ac:dyDescent="0.35">
      <c r="A134" s="122" t="s">
        <v>6</v>
      </c>
      <c r="B134" s="32"/>
      <c r="C134" s="65"/>
      <c r="D134" s="65"/>
      <c r="E134" s="65"/>
      <c r="F134" s="65"/>
      <c r="G134" s="66"/>
      <c r="H134" s="93">
        <f>SUM(H125:H133)</f>
        <v>237285</v>
      </c>
      <c r="I134" s="93">
        <f>SUM(I125:I133)</f>
        <v>3398</v>
      </c>
      <c r="J134" s="93">
        <f>SUM(J125:J133)</f>
        <v>3398</v>
      </c>
      <c r="K134" s="67"/>
      <c r="L134" s="72"/>
      <c r="M134" s="11"/>
      <c r="N134" s="83" t="s">
        <v>242</v>
      </c>
      <c r="O134" s="12"/>
    </row>
    <row r="135" spans="1:15" s="2" customFormat="1" ht="27" customHeight="1" x14ac:dyDescent="0.3">
      <c r="A135" s="163" t="s">
        <v>125</v>
      </c>
      <c r="B135" s="165" t="s">
        <v>238</v>
      </c>
      <c r="C135" s="161" t="s">
        <v>16</v>
      </c>
      <c r="D135" s="161" t="s">
        <v>17</v>
      </c>
      <c r="E135" s="161" t="s">
        <v>94</v>
      </c>
      <c r="F135" s="161" t="s">
        <v>95</v>
      </c>
      <c r="G135" s="89" t="s">
        <v>126</v>
      </c>
      <c r="H135" s="90">
        <v>28704</v>
      </c>
      <c r="I135" s="91">
        <v>1002</v>
      </c>
      <c r="J135" s="91">
        <v>1002</v>
      </c>
      <c r="K135" s="155" t="s">
        <v>156</v>
      </c>
      <c r="L135" s="157" t="s">
        <v>244</v>
      </c>
      <c r="M135" s="126" t="s">
        <v>308</v>
      </c>
      <c r="N135" s="85" t="s">
        <v>345</v>
      </c>
      <c r="O135" s="10"/>
    </row>
    <row r="136" spans="1:15" s="2" customFormat="1" ht="18.95" customHeight="1" x14ac:dyDescent="0.3">
      <c r="A136" s="164"/>
      <c r="B136" s="166"/>
      <c r="C136" s="162"/>
      <c r="D136" s="162"/>
      <c r="E136" s="162"/>
      <c r="F136" s="162"/>
      <c r="G136" s="94" t="s">
        <v>237</v>
      </c>
      <c r="H136" s="95"/>
      <c r="I136" s="96">
        <v>248</v>
      </c>
      <c r="J136" s="96">
        <v>248</v>
      </c>
      <c r="K136" s="156"/>
      <c r="L136" s="158"/>
      <c r="M136" s="78"/>
      <c r="N136" s="86"/>
      <c r="O136" s="18"/>
    </row>
    <row r="137" spans="1:15" s="2" customFormat="1" ht="18.95" customHeight="1" thickBot="1" x14ac:dyDescent="0.35">
      <c r="A137" s="122" t="s">
        <v>6</v>
      </c>
      <c r="B137" s="32"/>
      <c r="C137" s="65"/>
      <c r="D137" s="65"/>
      <c r="E137" s="65"/>
      <c r="F137" s="65"/>
      <c r="G137" s="66"/>
      <c r="H137" s="92">
        <f>SUM(H135:H135)</f>
        <v>28704</v>
      </c>
      <c r="I137" s="93">
        <f>SUM(I135:I136)</f>
        <v>1250</v>
      </c>
      <c r="J137" s="93">
        <v>1250</v>
      </c>
      <c r="K137" s="67"/>
      <c r="L137" s="72"/>
      <c r="M137" s="11"/>
      <c r="N137" s="83"/>
      <c r="O137" s="12"/>
    </row>
    <row r="138" spans="1:15" s="2" customFormat="1" ht="27" customHeight="1" x14ac:dyDescent="0.3">
      <c r="A138" s="163" t="s">
        <v>127</v>
      </c>
      <c r="B138" s="165" t="s">
        <v>239</v>
      </c>
      <c r="C138" s="161" t="s">
        <v>16</v>
      </c>
      <c r="D138" s="161" t="s">
        <v>17</v>
      </c>
      <c r="E138" s="161" t="s">
        <v>78</v>
      </c>
      <c r="F138" s="161" t="s">
        <v>79</v>
      </c>
      <c r="G138" s="64" t="s">
        <v>128</v>
      </c>
      <c r="H138" s="74">
        <v>24198</v>
      </c>
      <c r="I138" s="74">
        <v>580</v>
      </c>
      <c r="J138" s="74">
        <v>580</v>
      </c>
      <c r="K138" s="155" t="s">
        <v>156</v>
      </c>
      <c r="L138" s="157" t="s">
        <v>132</v>
      </c>
      <c r="M138" s="9" t="s">
        <v>292</v>
      </c>
      <c r="N138" s="82" t="s">
        <v>341</v>
      </c>
      <c r="O138" s="10"/>
    </row>
    <row r="139" spans="1:15" s="2" customFormat="1" ht="27" customHeight="1" x14ac:dyDescent="0.3">
      <c r="A139" s="164"/>
      <c r="B139" s="166"/>
      <c r="C139" s="162"/>
      <c r="D139" s="162"/>
      <c r="E139" s="162"/>
      <c r="F139" s="162"/>
      <c r="G139" s="75" t="s">
        <v>253</v>
      </c>
      <c r="H139" s="76"/>
      <c r="I139" s="101">
        <v>580</v>
      </c>
      <c r="J139" s="101">
        <v>580</v>
      </c>
      <c r="K139" s="156"/>
      <c r="L139" s="158"/>
      <c r="M139" s="17" t="s">
        <v>309</v>
      </c>
      <c r="N139" s="84" t="s">
        <v>342</v>
      </c>
      <c r="O139" s="18"/>
    </row>
    <row r="140" spans="1:15" s="2" customFormat="1" ht="18.95" customHeight="1" thickBot="1" x14ac:dyDescent="0.35">
      <c r="A140" s="122" t="s">
        <v>6</v>
      </c>
      <c r="B140" s="32"/>
      <c r="C140" s="65"/>
      <c r="D140" s="65"/>
      <c r="E140" s="65"/>
      <c r="F140" s="65"/>
      <c r="G140" s="66"/>
      <c r="H140" s="92">
        <f>SUM(H138:H138)</f>
        <v>24198</v>
      </c>
      <c r="I140" s="93">
        <f>SUM(I138:I138)</f>
        <v>580</v>
      </c>
      <c r="J140" s="93">
        <f>SUM(J138:J138)</f>
        <v>580</v>
      </c>
      <c r="K140" s="67"/>
      <c r="L140" s="72"/>
      <c r="M140" s="11"/>
      <c r="N140" s="83"/>
      <c r="O140" s="12"/>
    </row>
    <row r="141" spans="1:15" s="2" customFormat="1" ht="27" customHeight="1" x14ac:dyDescent="0.3">
      <c r="A141" s="131" t="s">
        <v>424</v>
      </c>
      <c r="B141" s="132" t="s">
        <v>425</v>
      </c>
      <c r="C141" s="130" t="s">
        <v>16</v>
      </c>
      <c r="D141" s="130" t="s">
        <v>17</v>
      </c>
      <c r="E141" s="130" t="s">
        <v>426</v>
      </c>
      <c r="F141" s="130" t="s">
        <v>427</v>
      </c>
      <c r="G141" s="128" t="s">
        <v>428</v>
      </c>
      <c r="H141" s="74">
        <v>24198</v>
      </c>
      <c r="I141" s="74">
        <v>5736</v>
      </c>
      <c r="J141" s="74">
        <v>5736</v>
      </c>
      <c r="K141" s="128" t="s">
        <v>156</v>
      </c>
      <c r="L141" s="129" t="s">
        <v>132</v>
      </c>
      <c r="M141" s="9" t="s">
        <v>430</v>
      </c>
      <c r="N141" s="134" t="s">
        <v>429</v>
      </c>
      <c r="O141" s="10"/>
    </row>
    <row r="142" spans="1:15" s="2" customFormat="1" ht="18.95" customHeight="1" thickBot="1" x14ac:dyDescent="0.35">
      <c r="A142" s="122" t="s">
        <v>6</v>
      </c>
      <c r="B142" s="32"/>
      <c r="C142" s="65"/>
      <c r="D142" s="65"/>
      <c r="E142" s="65"/>
      <c r="F142" s="65"/>
      <c r="G142" s="66"/>
      <c r="H142" s="92">
        <f>SUM(H141:H141)</f>
        <v>24198</v>
      </c>
      <c r="I142" s="93">
        <f>SUM(I141:I141)</f>
        <v>5736</v>
      </c>
      <c r="J142" s="93">
        <f>SUM(J141:J141)</f>
        <v>5736</v>
      </c>
      <c r="K142" s="67"/>
      <c r="L142" s="72"/>
      <c r="M142" s="11"/>
      <c r="N142" s="83"/>
      <c r="O142" s="12"/>
    </row>
  </sheetData>
  <autoFilter ref="A3:O140"/>
  <mergeCells count="39">
    <mergeCell ref="A119:A123"/>
    <mergeCell ref="B119:B123"/>
    <mergeCell ref="A125:A133"/>
    <mergeCell ref="B125:B133"/>
    <mergeCell ref="A81:A82"/>
    <mergeCell ref="B81:B82"/>
    <mergeCell ref="A84:A85"/>
    <mergeCell ref="B84:B85"/>
    <mergeCell ref="A87:A117"/>
    <mergeCell ref="B87:B117"/>
    <mergeCell ref="A1:O1"/>
    <mergeCell ref="F135:F136"/>
    <mergeCell ref="A138:A139"/>
    <mergeCell ref="B138:B139"/>
    <mergeCell ref="C138:C139"/>
    <mergeCell ref="D138:D139"/>
    <mergeCell ref="E138:E139"/>
    <mergeCell ref="F138:F139"/>
    <mergeCell ref="A135:A136"/>
    <mergeCell ref="B135:B136"/>
    <mergeCell ref="C135:C136"/>
    <mergeCell ref="E135:E136"/>
    <mergeCell ref="D135:D136"/>
    <mergeCell ref="I81:I82"/>
    <mergeCell ref="J81:J82"/>
    <mergeCell ref="K81:K82"/>
    <mergeCell ref="L81:L82"/>
    <mergeCell ref="K84:K85"/>
    <mergeCell ref="L84:L85"/>
    <mergeCell ref="K87:K117"/>
    <mergeCell ref="L87:L117"/>
    <mergeCell ref="K138:K139"/>
    <mergeCell ref="L138:L139"/>
    <mergeCell ref="K119:K123"/>
    <mergeCell ref="L119:L123"/>
    <mergeCell ref="K125:K133"/>
    <mergeCell ref="L125:L133"/>
    <mergeCell ref="K135:K136"/>
    <mergeCell ref="L135:L136"/>
  </mergeCells>
  <phoneticPr fontId="8" type="noConversion"/>
  <pageMargins left="0.51181102362204722" right="0.51181102362204722" top="0.55118110236220474" bottom="0.55118110236220474" header="0.31496062992125984" footer="0.31496062992125984"/>
  <pageSetup paperSize="9" scale="60" orientation="landscape" r:id="rId1"/>
  <rowBreaks count="3" manualBreakCount="3">
    <brk id="34" max="16383" man="1"/>
    <brk id="66" max="14" man="1"/>
    <brk id="96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산사태취약지역 지정예정지</vt:lpstr>
      <vt:lpstr>산사태취약지역 해제 예정지</vt:lpstr>
      <vt:lpstr>'산사태취약지역 지정예정지'!Print_Area</vt:lpstr>
      <vt:lpstr>'산사태취약지역 해제 예정지'!Print_Area</vt:lpstr>
      <vt:lpstr>'산사태취약지역 해제 예정지'!Print_Titles</vt:lpstr>
    </vt:vector>
  </TitlesOfParts>
  <Company>wanju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2018-04-12T09:03:32Z</cp:lastPrinted>
  <dcterms:created xsi:type="dcterms:W3CDTF">2014-05-09T05:26:11Z</dcterms:created>
  <dcterms:modified xsi:type="dcterms:W3CDTF">2018-06-26T01:14:42Z</dcterms:modified>
</cp:coreProperties>
</file>