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300" yWindow="-255" windowWidth="11775" windowHeight="11370"/>
  </bookViews>
  <sheets>
    <sheet name="총괄" sheetId="2" r:id="rId1"/>
    <sheet name="세부내역" sheetId="3" r:id="rId2"/>
  </sheets>
  <calcPr calcId="125725"/>
</workbook>
</file>

<file path=xl/calcChain.xml><?xml version="1.0" encoding="utf-8"?>
<calcChain xmlns="http://schemas.openxmlformats.org/spreadsheetml/2006/main">
  <c r="D5" i="3"/>
  <c r="I10"/>
  <c r="H10"/>
  <c r="H5" s="1"/>
  <c r="F10"/>
  <c r="I6"/>
  <c r="I5" s="1"/>
  <c r="H6"/>
  <c r="F6"/>
  <c r="F5" s="1"/>
  <c r="G7" i="2" l="1"/>
  <c r="I9"/>
  <c r="K9" s="1"/>
  <c r="L9" s="1"/>
  <c r="I8"/>
  <c r="K8" s="1"/>
  <c r="L8" s="1"/>
  <c r="O10"/>
  <c r="M10" s="1"/>
  <c r="O11"/>
  <c r="M11" s="1"/>
  <c r="O12"/>
  <c r="M12" s="1"/>
  <c r="O13"/>
  <c r="M13" s="1"/>
  <c r="J10"/>
  <c r="J11"/>
  <c r="J12"/>
  <c r="J13"/>
  <c r="H7"/>
  <c r="I7" l="1"/>
  <c r="L7"/>
  <c r="J9"/>
  <c r="N9" s="1"/>
  <c r="P9" s="1"/>
  <c r="Q9" s="1"/>
  <c r="K7"/>
  <c r="J8" l="1"/>
  <c r="O9"/>
  <c r="M9" s="1"/>
  <c r="J7" l="1"/>
  <c r="N8"/>
  <c r="Q8" l="1"/>
  <c r="Q7" s="1"/>
  <c r="P8"/>
  <c r="N7"/>
  <c r="P7" l="1"/>
  <c r="O8"/>
  <c r="O7" l="1"/>
  <c r="M8"/>
  <c r="M7" s="1"/>
</calcChain>
</file>

<file path=xl/sharedStrings.xml><?xml version="1.0" encoding="utf-8"?>
<sst xmlns="http://schemas.openxmlformats.org/spreadsheetml/2006/main" count="71" uniqueCount="50">
  <si>
    <t>소계</t>
    <phoneticPr fontId="2" type="noConversion"/>
  </si>
  <si>
    <t>시군구</t>
    <phoneticPr fontId="2" type="noConversion"/>
  </si>
  <si>
    <t>유형</t>
    <phoneticPr fontId="2" type="noConversion"/>
  </si>
  <si>
    <t>농가</t>
    <phoneticPr fontId="2" type="noConversion"/>
  </si>
  <si>
    <t>분석건수</t>
    <phoneticPr fontId="2" type="noConversion"/>
  </si>
  <si>
    <t>계</t>
    <phoneticPr fontId="2" type="noConversion"/>
  </si>
  <si>
    <t>시료분석</t>
    <phoneticPr fontId="2" type="noConversion"/>
  </si>
  <si>
    <t>컨설팅</t>
    <phoneticPr fontId="2" type="noConversion"/>
  </si>
  <si>
    <t>농산물</t>
    <phoneticPr fontId="2" type="noConversion"/>
  </si>
  <si>
    <t>품목군</t>
    <phoneticPr fontId="2" type="noConversion"/>
  </si>
  <si>
    <t>* 품목군 : 식량작물, 원예작물, 특약용 등</t>
    <phoneticPr fontId="2" type="noConversion"/>
  </si>
  <si>
    <t>사업비(항목별)</t>
    <phoneticPr fontId="2" type="noConversion"/>
  </si>
  <si>
    <t>사업비(재원별)</t>
    <phoneticPr fontId="2" type="noConversion"/>
  </si>
  <si>
    <t>비고</t>
    <phoneticPr fontId="2" type="noConversion"/>
  </si>
  <si>
    <t>면적</t>
    <phoneticPr fontId="2" type="noConversion"/>
  </si>
  <si>
    <t>1유형</t>
    <phoneticPr fontId="2" type="noConversion"/>
  </si>
  <si>
    <t>2유형</t>
    <phoneticPr fontId="2" type="noConversion"/>
  </si>
  <si>
    <t>식량작물</t>
    <phoneticPr fontId="2" type="noConversion"/>
  </si>
  <si>
    <t>원예작물</t>
    <phoneticPr fontId="2" type="noConversion"/>
  </si>
  <si>
    <t>쌀</t>
    <phoneticPr fontId="2" type="noConversion"/>
  </si>
  <si>
    <t>사과</t>
    <phoneticPr fontId="2" type="noConversion"/>
  </si>
  <si>
    <t>국비
(50%)</t>
    <phoneticPr fontId="2" type="noConversion"/>
  </si>
  <si>
    <t>지방비(50%)</t>
    <phoneticPr fontId="2" type="noConversion"/>
  </si>
  <si>
    <t>홍길동영농법인</t>
    <phoneticPr fontId="2" type="noConversion"/>
  </si>
  <si>
    <t>김길동영농법인</t>
    <phoneticPr fontId="2" type="noConversion"/>
  </si>
  <si>
    <t>단체명</t>
    <phoneticPr fontId="2" type="noConversion"/>
  </si>
  <si>
    <t>사과, 배</t>
    <phoneticPr fontId="2" type="noConversion"/>
  </si>
  <si>
    <t>홍길동영농법인(쌀)</t>
    <phoneticPr fontId="2" type="noConversion"/>
  </si>
  <si>
    <r>
      <t xml:space="preserve">생산자단체
</t>
    </r>
    <r>
      <rPr>
        <sz val="8"/>
        <color theme="1"/>
        <rFont val="돋움"/>
        <family val="3"/>
        <charset val="129"/>
      </rPr>
      <t>(농산물별 주요단체
1개소만 기재)</t>
    </r>
    <phoneticPr fontId="2" type="noConversion"/>
  </si>
  <si>
    <t>김길동영농법인(사과)
 김사랑영농법인(배)</t>
    <phoneticPr fontId="2" type="noConversion"/>
  </si>
  <si>
    <t>시도비
(30%)</t>
    <phoneticPr fontId="2" type="noConversion"/>
  </si>
  <si>
    <t>시군비
(70%)</t>
    <phoneticPr fontId="2" type="noConversion"/>
  </si>
  <si>
    <t>대표</t>
    <phoneticPr fontId="2" type="noConversion"/>
  </si>
  <si>
    <t>홍길동</t>
    <phoneticPr fontId="2" type="noConversion"/>
  </si>
  <si>
    <t>김민재영농법인</t>
    <phoneticPr fontId="2" type="noConversion"/>
  </si>
  <si>
    <t>김민재</t>
    <phoneticPr fontId="2" type="noConversion"/>
  </si>
  <si>
    <t>단체 외 개별</t>
    <phoneticPr fontId="2" type="noConversion"/>
  </si>
  <si>
    <t>김길동</t>
    <phoneticPr fontId="2" type="noConversion"/>
  </si>
  <si>
    <t>배</t>
    <phoneticPr fontId="2" type="noConversion"/>
  </si>
  <si>
    <t>김사랑영농법인</t>
    <phoneticPr fontId="2" type="noConversion"/>
  </si>
  <si>
    <t>김사랑</t>
    <phoneticPr fontId="2" type="noConversion"/>
  </si>
  <si>
    <t>배추 등</t>
    <phoneticPr fontId="2" type="noConversion"/>
  </si>
  <si>
    <t>(단위 : 명, ha, 점, 천원)</t>
    <phoneticPr fontId="2" type="noConversion"/>
  </si>
  <si>
    <t xml:space="preserve">(단위 : 명, ha) </t>
    <phoneticPr fontId="2" type="noConversion"/>
  </si>
  <si>
    <t>* 총괄시트와 세부내역 시트의 유형별 농가, 면적 수치는 일치해야 함</t>
    <phoneticPr fontId="2" type="noConversion"/>
  </si>
  <si>
    <t>'16년 주산지 GAP 안전성 분석사업 승인내역(시군명)</t>
    <phoneticPr fontId="2" type="noConversion"/>
  </si>
  <si>
    <t>…</t>
    <phoneticPr fontId="2" type="noConversion"/>
  </si>
  <si>
    <t>'16년 주산지 GAP 안전성 분석사업 승인 세부내역(시군명)</t>
    <phoneticPr fontId="2" type="noConversion"/>
  </si>
  <si>
    <t>경주시</t>
    <phoneticPr fontId="2" type="noConversion"/>
  </si>
  <si>
    <t>경주시</t>
    <phoneticPr fontId="2" type="noConversion"/>
  </si>
</sst>
</file>

<file path=xl/styles.xml><?xml version="1.0" encoding="utf-8"?>
<styleSheet xmlns="http://schemas.openxmlformats.org/spreadsheetml/2006/main">
  <numFmts count="1">
    <numFmt numFmtId="41" formatCode="_-* #,##0_-;\-* #,##0_-;_-* &quot;-&quot;_-;_-@_-"/>
  </numFmts>
  <fonts count="8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9"/>
      <color theme="1"/>
      <name val="돋움"/>
      <family val="3"/>
      <charset val="129"/>
    </font>
    <font>
      <sz val="9"/>
      <color theme="1"/>
      <name val="돋움체"/>
      <family val="3"/>
      <charset val="129"/>
    </font>
    <font>
      <sz val="8"/>
      <color theme="1"/>
      <name val="돋움"/>
      <family val="3"/>
      <charset val="129"/>
    </font>
    <font>
      <b/>
      <sz val="9"/>
      <color theme="1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4" fillId="0" borderId="1" xfId="0" applyFont="1" applyBorder="1">
      <alignment vertical="center"/>
    </xf>
    <xf numFmtId="0" fontId="5" fillId="0" borderId="0" xfId="0" applyFont="1">
      <alignment vertical="center"/>
    </xf>
    <xf numFmtId="41" fontId="4" fillId="0" borderId="1" xfId="1" applyFont="1" applyBorder="1">
      <alignment vertical="center"/>
    </xf>
    <xf numFmtId="41" fontId="4" fillId="0" borderId="1" xfId="1" applyFont="1" applyBorder="1" applyAlignment="1">
      <alignment horizontal="center" vertical="center"/>
    </xf>
    <xf numFmtId="41" fontId="4" fillId="0" borderId="1" xfId="1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41" fontId="7" fillId="0" borderId="1" xfId="1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3" fillId="0" borderId="0" xfId="0" quotePrefix="1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2:R15"/>
  <sheetViews>
    <sheetView tabSelected="1" workbookViewId="0">
      <selection activeCell="B9" sqref="B9"/>
    </sheetView>
  </sheetViews>
  <sheetFormatPr defaultRowHeight="16.5"/>
  <cols>
    <col min="1" max="1" width="1.625" customWidth="1"/>
    <col min="6" max="6" width="17.5" bestFit="1" customWidth="1"/>
    <col min="16" max="17" width="7.25" bestFit="1" customWidth="1"/>
    <col min="18" max="18" width="4.5" bestFit="1" customWidth="1"/>
  </cols>
  <sheetData>
    <row r="2" spans="2:18" ht="31.5">
      <c r="B2" s="19" t="s">
        <v>45</v>
      </c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</row>
    <row r="3" spans="2:18" s="6" customFormat="1" ht="18.75" customHeight="1">
      <c r="P3" s="20" t="s">
        <v>42</v>
      </c>
      <c r="Q3" s="20"/>
      <c r="R3" s="20"/>
    </row>
    <row r="4" spans="2:18" s="4" customFormat="1" ht="22.5" customHeight="1">
      <c r="B4" s="15" t="s">
        <v>1</v>
      </c>
      <c r="C4" s="15" t="s">
        <v>2</v>
      </c>
      <c r="D4" s="15" t="s">
        <v>9</v>
      </c>
      <c r="E4" s="15" t="s">
        <v>8</v>
      </c>
      <c r="F4" s="18" t="s">
        <v>28</v>
      </c>
      <c r="G4" s="15" t="s">
        <v>3</v>
      </c>
      <c r="H4" s="15" t="s">
        <v>14</v>
      </c>
      <c r="I4" s="15" t="s">
        <v>4</v>
      </c>
      <c r="J4" s="14" t="s">
        <v>11</v>
      </c>
      <c r="K4" s="14"/>
      <c r="L4" s="14"/>
      <c r="M4" s="14" t="s">
        <v>12</v>
      </c>
      <c r="N4" s="14"/>
      <c r="O4" s="14"/>
      <c r="P4" s="14"/>
      <c r="Q4" s="14"/>
      <c r="R4" s="15" t="s">
        <v>13</v>
      </c>
    </row>
    <row r="5" spans="2:18" s="4" customFormat="1" ht="22.5" customHeight="1">
      <c r="B5" s="16"/>
      <c r="C5" s="16"/>
      <c r="D5" s="16"/>
      <c r="E5" s="16"/>
      <c r="F5" s="16"/>
      <c r="G5" s="16"/>
      <c r="H5" s="16"/>
      <c r="I5" s="16"/>
      <c r="J5" s="14" t="s">
        <v>5</v>
      </c>
      <c r="K5" s="14" t="s">
        <v>6</v>
      </c>
      <c r="L5" s="14" t="s">
        <v>7</v>
      </c>
      <c r="M5" s="14" t="s">
        <v>5</v>
      </c>
      <c r="N5" s="21" t="s">
        <v>21</v>
      </c>
      <c r="O5" s="14" t="s">
        <v>22</v>
      </c>
      <c r="P5" s="14"/>
      <c r="Q5" s="14"/>
      <c r="R5" s="16"/>
    </row>
    <row r="6" spans="2:18" s="4" customFormat="1" ht="22.5" customHeight="1">
      <c r="B6" s="17"/>
      <c r="C6" s="17"/>
      <c r="D6" s="17"/>
      <c r="E6" s="17"/>
      <c r="F6" s="17"/>
      <c r="G6" s="17"/>
      <c r="H6" s="17"/>
      <c r="I6" s="17"/>
      <c r="J6" s="14"/>
      <c r="K6" s="14"/>
      <c r="L6" s="14"/>
      <c r="M6" s="14"/>
      <c r="N6" s="14"/>
      <c r="O6" s="3" t="s">
        <v>0</v>
      </c>
      <c r="P6" s="10" t="s">
        <v>30</v>
      </c>
      <c r="Q6" s="10" t="s">
        <v>31</v>
      </c>
      <c r="R6" s="17"/>
    </row>
    <row r="7" spans="2:18" s="4" customFormat="1" ht="22.5" customHeight="1">
      <c r="B7" s="3" t="s">
        <v>5</v>
      </c>
      <c r="C7" s="7"/>
      <c r="D7" s="7"/>
      <c r="E7" s="7"/>
      <c r="F7" s="7"/>
      <c r="G7" s="7">
        <f>SUM(G8:G13)</f>
        <v>150</v>
      </c>
      <c r="H7" s="7">
        <f t="shared" ref="H7:Q7" si="0">SUM(H8:H13)</f>
        <v>1500</v>
      </c>
      <c r="I7" s="7">
        <f t="shared" si="0"/>
        <v>450</v>
      </c>
      <c r="J7" s="7">
        <f t="shared" si="0"/>
        <v>118125</v>
      </c>
      <c r="K7" s="7">
        <f t="shared" si="0"/>
        <v>112500</v>
      </c>
      <c r="L7" s="7">
        <f t="shared" si="0"/>
        <v>5625</v>
      </c>
      <c r="M7" s="7">
        <f t="shared" si="0"/>
        <v>118125</v>
      </c>
      <c r="N7" s="7">
        <f t="shared" si="0"/>
        <v>59063</v>
      </c>
      <c r="O7" s="7">
        <f t="shared" si="0"/>
        <v>59062</v>
      </c>
      <c r="P7" s="7">
        <f t="shared" si="0"/>
        <v>17719</v>
      </c>
      <c r="Q7" s="7">
        <f t="shared" si="0"/>
        <v>41343</v>
      </c>
      <c r="R7" s="5"/>
    </row>
    <row r="8" spans="2:18" s="4" customFormat="1" ht="22.5" customHeight="1">
      <c r="B8" s="13" t="s">
        <v>48</v>
      </c>
      <c r="C8" s="7" t="s">
        <v>15</v>
      </c>
      <c r="D8" s="7" t="s">
        <v>17</v>
      </c>
      <c r="E8" s="7" t="s">
        <v>19</v>
      </c>
      <c r="F8" s="7" t="s">
        <v>27</v>
      </c>
      <c r="G8" s="7">
        <v>100</v>
      </c>
      <c r="H8" s="7">
        <v>1000</v>
      </c>
      <c r="I8" s="7">
        <f>H8/5</f>
        <v>200</v>
      </c>
      <c r="J8" s="8">
        <f>K8+L8</f>
        <v>52500</v>
      </c>
      <c r="K8" s="8">
        <f>ROUND(I8*250,)</f>
        <v>50000</v>
      </c>
      <c r="L8" s="8">
        <f>ROUND(K8*0.05,)</f>
        <v>2500</v>
      </c>
      <c r="M8" s="8">
        <f>N8+O8</f>
        <v>52500</v>
      </c>
      <c r="N8" s="8">
        <f>ROUND(J8*0.5,)</f>
        <v>26250</v>
      </c>
      <c r="O8" s="7">
        <f>P8+Q8</f>
        <v>26250</v>
      </c>
      <c r="P8" s="7">
        <f>ROUND(N8*0.3,)</f>
        <v>7875</v>
      </c>
      <c r="Q8" s="7">
        <f>J8-N8-P8</f>
        <v>18375</v>
      </c>
      <c r="R8" s="5"/>
    </row>
    <row r="9" spans="2:18" s="4" customFormat="1" ht="27" customHeight="1">
      <c r="B9" s="13" t="s">
        <v>49</v>
      </c>
      <c r="C9" s="7" t="s">
        <v>16</v>
      </c>
      <c r="D9" s="7" t="s">
        <v>18</v>
      </c>
      <c r="E9" s="7" t="s">
        <v>26</v>
      </c>
      <c r="F9" s="9" t="s">
        <v>29</v>
      </c>
      <c r="G9" s="7">
        <v>50</v>
      </c>
      <c r="H9" s="7">
        <v>500</v>
      </c>
      <c r="I9" s="7">
        <f>H9/2</f>
        <v>250</v>
      </c>
      <c r="J9" s="8">
        <f t="shared" ref="J9:J13" si="1">K9+L9</f>
        <v>65625</v>
      </c>
      <c r="K9" s="8">
        <f>ROUND(I9*250,)</f>
        <v>62500</v>
      </c>
      <c r="L9" s="8">
        <f>ROUND(K9*0.05,)</f>
        <v>3125</v>
      </c>
      <c r="M9" s="8">
        <f t="shared" ref="M9:M13" si="2">N9+O9</f>
        <v>65625</v>
      </c>
      <c r="N9" s="8">
        <f>ROUND(J9*0.5,)</f>
        <v>32813</v>
      </c>
      <c r="O9" s="7">
        <f t="shared" ref="O9:O13" si="3">P9+Q9</f>
        <v>32812</v>
      </c>
      <c r="P9" s="7">
        <f>ROUND(N9*0.3,)</f>
        <v>9844</v>
      </c>
      <c r="Q9" s="7">
        <f>J9-N9-P9</f>
        <v>22968</v>
      </c>
      <c r="R9" s="5"/>
    </row>
    <row r="10" spans="2:18" s="4" customFormat="1" ht="22.5" customHeight="1">
      <c r="B10" s="13" t="s">
        <v>46</v>
      </c>
      <c r="C10" s="7"/>
      <c r="D10" s="7"/>
      <c r="E10" s="7"/>
      <c r="F10" s="7"/>
      <c r="G10" s="7"/>
      <c r="H10" s="7"/>
      <c r="I10" s="7"/>
      <c r="J10" s="8">
        <f t="shared" si="1"/>
        <v>0</v>
      </c>
      <c r="K10" s="8"/>
      <c r="L10" s="8"/>
      <c r="M10" s="8">
        <f t="shared" si="2"/>
        <v>0</v>
      </c>
      <c r="N10" s="8"/>
      <c r="O10" s="7">
        <f t="shared" si="3"/>
        <v>0</v>
      </c>
      <c r="P10" s="7"/>
      <c r="Q10" s="7"/>
      <c r="R10" s="5"/>
    </row>
    <row r="11" spans="2:18" s="4" customFormat="1" ht="22.5" customHeight="1">
      <c r="B11" s="13" t="s">
        <v>46</v>
      </c>
      <c r="C11" s="7"/>
      <c r="D11" s="7"/>
      <c r="E11" s="7"/>
      <c r="F11" s="7"/>
      <c r="G11" s="7"/>
      <c r="H11" s="7"/>
      <c r="I11" s="7"/>
      <c r="J11" s="8">
        <f t="shared" si="1"/>
        <v>0</v>
      </c>
      <c r="K11" s="8"/>
      <c r="L11" s="8"/>
      <c r="M11" s="8">
        <f t="shared" si="2"/>
        <v>0</v>
      </c>
      <c r="N11" s="8"/>
      <c r="O11" s="7">
        <f t="shared" si="3"/>
        <v>0</v>
      </c>
      <c r="P11" s="7"/>
      <c r="Q11" s="7"/>
      <c r="R11" s="5"/>
    </row>
    <row r="12" spans="2:18" s="4" customFormat="1" ht="22.5" customHeight="1">
      <c r="B12" s="3"/>
      <c r="C12" s="7"/>
      <c r="D12" s="7"/>
      <c r="E12" s="7"/>
      <c r="F12" s="7"/>
      <c r="G12" s="7"/>
      <c r="H12" s="7"/>
      <c r="I12" s="7"/>
      <c r="J12" s="8">
        <f t="shared" si="1"/>
        <v>0</v>
      </c>
      <c r="K12" s="7"/>
      <c r="L12" s="7"/>
      <c r="M12" s="8">
        <f t="shared" si="2"/>
        <v>0</v>
      </c>
      <c r="N12" s="7"/>
      <c r="O12" s="7">
        <f t="shared" si="3"/>
        <v>0</v>
      </c>
      <c r="P12" s="7"/>
      <c r="Q12" s="7"/>
      <c r="R12" s="5"/>
    </row>
    <row r="13" spans="2:18" s="4" customFormat="1" ht="22.5" customHeight="1">
      <c r="B13" s="3"/>
      <c r="C13" s="7"/>
      <c r="D13" s="7"/>
      <c r="E13" s="7"/>
      <c r="F13" s="7"/>
      <c r="G13" s="7"/>
      <c r="H13" s="7"/>
      <c r="I13" s="7"/>
      <c r="J13" s="8">
        <f t="shared" si="1"/>
        <v>0</v>
      </c>
      <c r="K13" s="7"/>
      <c r="L13" s="7"/>
      <c r="M13" s="8">
        <f t="shared" si="2"/>
        <v>0</v>
      </c>
      <c r="N13" s="7"/>
      <c r="O13" s="7">
        <f t="shared" si="3"/>
        <v>0</v>
      </c>
      <c r="P13" s="7"/>
      <c r="Q13" s="7"/>
      <c r="R13" s="5"/>
    </row>
    <row r="14" spans="2:18" ht="8.25" customHeight="1"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</row>
    <row r="15" spans="2:18" s="6" customFormat="1" ht="17.25" customHeight="1">
      <c r="B15" s="6" t="s">
        <v>10</v>
      </c>
    </row>
  </sheetData>
  <mergeCells count="19">
    <mergeCell ref="B2:R2"/>
    <mergeCell ref="B4:B6"/>
    <mergeCell ref="C4:C6"/>
    <mergeCell ref="E4:E6"/>
    <mergeCell ref="G4:G6"/>
    <mergeCell ref="H4:H6"/>
    <mergeCell ref="I4:I6"/>
    <mergeCell ref="P3:R3"/>
    <mergeCell ref="M4:Q4"/>
    <mergeCell ref="M5:M6"/>
    <mergeCell ref="N5:N6"/>
    <mergeCell ref="O5:Q5"/>
    <mergeCell ref="J4:L4"/>
    <mergeCell ref="J5:J6"/>
    <mergeCell ref="K5:K6"/>
    <mergeCell ref="L5:L6"/>
    <mergeCell ref="R4:R6"/>
    <mergeCell ref="D4:D6"/>
    <mergeCell ref="F4:F6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77" orientation="landscape" r:id="rId1"/>
  <ignoredErrors>
    <ignoredError sqref="N9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B2:J16"/>
  <sheetViews>
    <sheetView workbookViewId="0">
      <selection activeCell="E20" sqref="E20"/>
    </sheetView>
  </sheetViews>
  <sheetFormatPr defaultRowHeight="16.5"/>
  <cols>
    <col min="1" max="1" width="1.625" customWidth="1"/>
    <col min="2" max="2" width="10.125" customWidth="1"/>
    <col min="6" max="6" width="24.375" customWidth="1"/>
    <col min="7" max="7" width="15.5" customWidth="1"/>
    <col min="8" max="9" width="14.25" customWidth="1"/>
    <col min="10" max="10" width="4.5" bestFit="1" customWidth="1"/>
  </cols>
  <sheetData>
    <row r="2" spans="2:10" ht="31.5">
      <c r="B2" s="19" t="s">
        <v>47</v>
      </c>
      <c r="C2" s="19"/>
      <c r="D2" s="19"/>
      <c r="E2" s="19"/>
      <c r="F2" s="19"/>
      <c r="G2" s="19"/>
      <c r="H2" s="19"/>
      <c r="I2" s="19"/>
      <c r="J2" s="19"/>
    </row>
    <row r="3" spans="2:10" s="6" customFormat="1" ht="18.75" customHeight="1">
      <c r="I3" s="20" t="s">
        <v>43</v>
      </c>
      <c r="J3" s="20"/>
    </row>
    <row r="4" spans="2:10" s="4" customFormat="1" ht="22.5" customHeight="1">
      <c r="B4" s="3" t="s">
        <v>1</v>
      </c>
      <c r="C4" s="3" t="s">
        <v>2</v>
      </c>
      <c r="D4" s="3" t="s">
        <v>9</v>
      </c>
      <c r="E4" s="3" t="s">
        <v>8</v>
      </c>
      <c r="F4" s="3" t="s">
        <v>25</v>
      </c>
      <c r="G4" s="3" t="s">
        <v>32</v>
      </c>
      <c r="H4" s="3" t="s">
        <v>3</v>
      </c>
      <c r="I4" s="3" t="s">
        <v>14</v>
      </c>
      <c r="J4" s="10" t="s">
        <v>13</v>
      </c>
    </row>
    <row r="5" spans="2:10" s="4" customFormat="1" ht="22.5" customHeight="1">
      <c r="B5" s="3" t="s">
        <v>5</v>
      </c>
      <c r="C5" s="7"/>
      <c r="D5" s="7">
        <f>COUNTA(D6:D13)</f>
        <v>2</v>
      </c>
      <c r="E5" s="7"/>
      <c r="F5" s="7">
        <f>F6+F10</f>
        <v>6</v>
      </c>
      <c r="G5" s="7"/>
      <c r="H5" s="7">
        <f>H6+H10</f>
        <v>150</v>
      </c>
      <c r="I5" s="7">
        <f>I6+I10</f>
        <v>1500</v>
      </c>
      <c r="J5" s="7"/>
    </row>
    <row r="6" spans="2:10" s="4" customFormat="1" ht="22.5" customHeight="1">
      <c r="B6" s="11" t="s">
        <v>0</v>
      </c>
      <c r="C6" s="12"/>
      <c r="D6" s="12"/>
      <c r="E6" s="12"/>
      <c r="F6" s="12">
        <f>COUNTA(F7:F9)</f>
        <v>3</v>
      </c>
      <c r="G6" s="12"/>
      <c r="H6" s="12">
        <f>SUM(H7:H9)</f>
        <v>100</v>
      </c>
      <c r="I6" s="12">
        <f>SUM(I7:I9)</f>
        <v>1000</v>
      </c>
      <c r="J6" s="12"/>
    </row>
    <row r="7" spans="2:10" s="4" customFormat="1" ht="22.5" customHeight="1">
      <c r="B7" s="13" t="s">
        <v>48</v>
      </c>
      <c r="C7" s="7" t="s">
        <v>15</v>
      </c>
      <c r="D7" s="7" t="s">
        <v>17</v>
      </c>
      <c r="E7" s="7" t="s">
        <v>19</v>
      </c>
      <c r="F7" s="7" t="s">
        <v>23</v>
      </c>
      <c r="G7" s="7" t="s">
        <v>33</v>
      </c>
      <c r="H7" s="7">
        <v>70</v>
      </c>
      <c r="I7" s="7">
        <v>700</v>
      </c>
      <c r="J7" s="7"/>
    </row>
    <row r="8" spans="2:10" s="4" customFormat="1" ht="27" customHeight="1">
      <c r="B8" s="3"/>
      <c r="C8" s="7"/>
      <c r="D8" s="7"/>
      <c r="E8" s="7"/>
      <c r="F8" s="7" t="s">
        <v>34</v>
      </c>
      <c r="G8" s="7" t="s">
        <v>35</v>
      </c>
      <c r="H8" s="7">
        <v>20</v>
      </c>
      <c r="I8" s="7">
        <v>200</v>
      </c>
      <c r="J8" s="9"/>
    </row>
    <row r="9" spans="2:10" s="4" customFormat="1" ht="22.5" customHeight="1">
      <c r="B9" s="3"/>
      <c r="C9" s="7"/>
      <c r="D9" s="7"/>
      <c r="E9" s="7"/>
      <c r="F9" s="7" t="s">
        <v>36</v>
      </c>
      <c r="G9" s="7"/>
      <c r="H9" s="7">
        <v>10</v>
      </c>
      <c r="I9" s="7">
        <v>100</v>
      </c>
      <c r="J9" s="7"/>
    </row>
    <row r="10" spans="2:10" s="4" customFormat="1" ht="22.5" customHeight="1">
      <c r="B10" s="11" t="s">
        <v>0</v>
      </c>
      <c r="C10" s="12"/>
      <c r="D10" s="12"/>
      <c r="E10" s="12"/>
      <c r="F10" s="12">
        <f>COUNTA(F11:F13)</f>
        <v>3</v>
      </c>
      <c r="G10" s="12"/>
      <c r="H10" s="12">
        <f>SUM(H11:H13)</f>
        <v>50</v>
      </c>
      <c r="I10" s="12">
        <f>SUM(I11:I13)</f>
        <v>500</v>
      </c>
      <c r="J10" s="12"/>
    </row>
    <row r="11" spans="2:10" s="4" customFormat="1" ht="22.5" customHeight="1">
      <c r="B11" s="13" t="s">
        <v>48</v>
      </c>
      <c r="C11" s="7" t="s">
        <v>16</v>
      </c>
      <c r="D11" s="7" t="s">
        <v>18</v>
      </c>
      <c r="E11" s="7" t="s">
        <v>20</v>
      </c>
      <c r="F11" s="7" t="s">
        <v>24</v>
      </c>
      <c r="G11" s="7" t="s">
        <v>37</v>
      </c>
      <c r="H11" s="7">
        <v>30</v>
      </c>
      <c r="I11" s="7">
        <v>300</v>
      </c>
      <c r="J11" s="7"/>
    </row>
    <row r="12" spans="2:10" s="4" customFormat="1" ht="22.5" customHeight="1">
      <c r="B12" s="3"/>
      <c r="C12" s="7"/>
      <c r="D12" s="7"/>
      <c r="E12" s="7" t="s">
        <v>38</v>
      </c>
      <c r="F12" s="7" t="s">
        <v>39</v>
      </c>
      <c r="G12" s="7" t="s">
        <v>40</v>
      </c>
      <c r="H12" s="7">
        <v>15</v>
      </c>
      <c r="I12" s="7">
        <v>150</v>
      </c>
      <c r="J12" s="7"/>
    </row>
    <row r="13" spans="2:10" s="4" customFormat="1" ht="22.5" customHeight="1">
      <c r="B13" s="3"/>
      <c r="C13" s="7"/>
      <c r="D13" s="7"/>
      <c r="E13" s="7" t="s">
        <v>41</v>
      </c>
      <c r="F13" s="7" t="s">
        <v>36</v>
      </c>
      <c r="G13" s="7"/>
      <c r="H13" s="7">
        <v>5</v>
      </c>
      <c r="I13" s="7">
        <v>50</v>
      </c>
      <c r="J13" s="7"/>
    </row>
    <row r="14" spans="2:10" ht="20.25" customHeight="1">
      <c r="B14" s="1"/>
      <c r="C14" s="1"/>
      <c r="D14" s="1"/>
      <c r="E14" s="1"/>
      <c r="F14" s="1"/>
      <c r="G14" s="1"/>
      <c r="H14" s="1"/>
      <c r="I14" s="1"/>
      <c r="J14" s="1"/>
    </row>
    <row r="16" spans="2:10">
      <c r="B16" s="6" t="s">
        <v>44</v>
      </c>
    </row>
  </sheetData>
  <mergeCells count="2">
    <mergeCell ref="I3:J3"/>
    <mergeCell ref="B2:J2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7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총괄</vt:lpstr>
      <vt:lpstr>세부내역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mifaff</dc:creator>
  <cp:lastModifiedBy>owner</cp:lastModifiedBy>
  <cp:lastPrinted>2016-01-18T04:44:11Z</cp:lastPrinted>
  <dcterms:created xsi:type="dcterms:W3CDTF">2015-10-16T10:14:44Z</dcterms:created>
  <dcterms:modified xsi:type="dcterms:W3CDTF">2016-01-18T04:48:18Z</dcterms:modified>
</cp:coreProperties>
</file>