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신경\1. 산업팀\0. 김미나\1. 과수\2. 신청\"/>
    </mc:Choice>
  </mc:AlternateContent>
  <bookViews>
    <workbookView xWindow="0" yWindow="0" windowWidth="14505" windowHeight="10800" activeTab="1"/>
  </bookViews>
  <sheets>
    <sheet name="업무담당자용" sheetId="7" r:id="rId1"/>
    <sheet name="홈페이지 게시용" sheetId="8" r:id="rId2"/>
    <sheet name="국도비재원 구분" sheetId="9" state="hidden" r:id="rId3"/>
  </sheets>
  <definedNames>
    <definedName name="_xlnm._FilterDatabase" localSheetId="2" hidden="1">'국도비재원 구분'!$C$5:$J$12</definedName>
    <definedName name="_xlnm._FilterDatabase" localSheetId="0" hidden="1">업무담당자용!$K$1:$K$28</definedName>
    <definedName name="_xlnm._FilterDatabase" localSheetId="1" hidden="1">'홈페이지 게시용'!$I$1:$I$27</definedName>
    <definedName name="_xlnm.Print_Area" localSheetId="1">'홈페이지 게시용'!$A$1:$I$27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B6" i="8" l="1"/>
  <c r="B25" i="8" l="1"/>
  <c r="C25" i="8"/>
  <c r="D25" i="8"/>
  <c r="E25" i="8"/>
  <c r="F25" i="8"/>
  <c r="G25" i="8"/>
  <c r="H25" i="8"/>
  <c r="B26" i="8"/>
  <c r="C26" i="8"/>
  <c r="D26" i="8"/>
  <c r="E26" i="8"/>
  <c r="F26" i="8"/>
  <c r="G26" i="8"/>
  <c r="H26" i="8"/>
  <c r="B22" i="8"/>
  <c r="C22" i="8"/>
  <c r="D22" i="8"/>
  <c r="E22" i="8"/>
  <c r="F22" i="8"/>
  <c r="G22" i="8"/>
  <c r="H22" i="8"/>
  <c r="B23" i="8"/>
  <c r="C23" i="8"/>
  <c r="D23" i="8"/>
  <c r="E23" i="8"/>
  <c r="F23" i="8"/>
  <c r="G23" i="8"/>
  <c r="H23" i="8"/>
  <c r="B24" i="8"/>
  <c r="C24" i="8"/>
  <c r="D24" i="8"/>
  <c r="E24" i="8"/>
  <c r="F24" i="8"/>
  <c r="G24" i="8"/>
  <c r="H24" i="8"/>
  <c r="B14" i="8"/>
  <c r="C14" i="8"/>
  <c r="D14" i="8"/>
  <c r="E14" i="8"/>
  <c r="F14" i="8"/>
  <c r="G14" i="8"/>
  <c r="H14" i="8"/>
  <c r="B15" i="8"/>
  <c r="C15" i="8"/>
  <c r="D15" i="8"/>
  <c r="E15" i="8"/>
  <c r="F15" i="8"/>
  <c r="G15" i="8"/>
  <c r="H15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G20" i="8"/>
  <c r="H20" i="8"/>
  <c r="B21" i="8"/>
  <c r="C21" i="8"/>
  <c r="D21" i="8"/>
  <c r="E21" i="8"/>
  <c r="F21" i="8"/>
  <c r="G21" i="8"/>
  <c r="H21" i="8"/>
  <c r="B13" i="8"/>
  <c r="C13" i="8"/>
  <c r="D13" i="8"/>
  <c r="E13" i="8"/>
  <c r="F13" i="8"/>
  <c r="G13" i="8"/>
  <c r="H13" i="8"/>
  <c r="B10" i="8"/>
  <c r="C10" i="8"/>
  <c r="D10" i="8"/>
  <c r="E10" i="8"/>
  <c r="F10" i="8"/>
  <c r="G10" i="8"/>
  <c r="H10" i="8"/>
  <c r="B11" i="8"/>
  <c r="C11" i="8"/>
  <c r="D11" i="8"/>
  <c r="E11" i="8"/>
  <c r="F11" i="8"/>
  <c r="G11" i="8"/>
  <c r="H11" i="8"/>
  <c r="B12" i="8"/>
  <c r="C12" i="8"/>
  <c r="D12" i="8"/>
  <c r="E12" i="8"/>
  <c r="F12" i="8"/>
  <c r="G12" i="8"/>
  <c r="H12" i="8"/>
  <c r="B9" i="8"/>
  <c r="C9" i="8"/>
  <c r="D9" i="8"/>
  <c r="E9" i="8"/>
  <c r="F9" i="8"/>
  <c r="G9" i="8"/>
  <c r="H9" i="8"/>
  <c r="D5" i="9" l="1"/>
  <c r="E26" i="9" l="1"/>
  <c r="I26" i="9" s="1"/>
  <c r="B3" i="8"/>
  <c r="B4" i="8"/>
  <c r="B5" i="8"/>
  <c r="B7" i="8"/>
  <c r="B8" i="8"/>
  <c r="H5" i="9" l="1"/>
  <c r="G5" i="9"/>
  <c r="F5" i="9"/>
  <c r="E12" i="9"/>
  <c r="I12" i="9" s="1"/>
  <c r="E13" i="9"/>
  <c r="I13" i="9" s="1"/>
  <c r="E14" i="9"/>
  <c r="I14" i="9" s="1"/>
  <c r="E15" i="9"/>
  <c r="I15" i="9" s="1"/>
  <c r="E16" i="9"/>
  <c r="I16" i="9" s="1"/>
  <c r="E17" i="9"/>
  <c r="I17" i="9" s="1"/>
  <c r="E18" i="9"/>
  <c r="I18" i="9" s="1"/>
  <c r="E19" i="9"/>
  <c r="I19" i="9" s="1"/>
  <c r="E20" i="9"/>
  <c r="I20" i="9" s="1"/>
  <c r="E21" i="9"/>
  <c r="I21" i="9" s="1"/>
  <c r="E22" i="9"/>
  <c r="I22" i="9" s="1"/>
  <c r="E23" i="9"/>
  <c r="I23" i="9" s="1"/>
  <c r="E24" i="9"/>
  <c r="I24" i="9" s="1"/>
  <c r="E25" i="9"/>
  <c r="I25" i="9" s="1"/>
  <c r="E27" i="9"/>
  <c r="I27" i="9" s="1"/>
  <c r="E28" i="9"/>
  <c r="I28" i="9" s="1"/>
  <c r="E29" i="9"/>
  <c r="I29" i="9" s="1"/>
  <c r="E7" i="9"/>
  <c r="I7" i="9" s="1"/>
  <c r="I5" i="9" s="1"/>
  <c r="E8" i="9"/>
  <c r="I8" i="9" s="1"/>
  <c r="E9" i="9"/>
  <c r="I9" i="9" s="1"/>
  <c r="E10" i="9"/>
  <c r="I10" i="9" s="1"/>
  <c r="E11" i="9"/>
  <c r="I11" i="9" s="1"/>
  <c r="E6" i="9"/>
  <c r="H27" i="8"/>
  <c r="G27" i="8"/>
  <c r="F27" i="8"/>
  <c r="E27" i="8"/>
  <c r="D27" i="8"/>
  <c r="C27" i="8"/>
  <c r="B27" i="8"/>
  <c r="H4" i="8"/>
  <c r="G4" i="8"/>
  <c r="F4" i="8"/>
  <c r="E4" i="8"/>
  <c r="D4" i="8"/>
  <c r="C4" i="8"/>
  <c r="E5" i="9" l="1"/>
  <c r="D5" i="8" l="1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H3" i="8"/>
  <c r="G3" i="8"/>
  <c r="F3" i="8"/>
  <c r="E3" i="8"/>
  <c r="D3" i="8"/>
  <c r="C5" i="8"/>
  <c r="C6" i="8"/>
  <c r="C7" i="8"/>
  <c r="C8" i="8"/>
  <c r="C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<sst xmlns="http://schemas.openxmlformats.org/spreadsheetml/2006/main" count="290" uniqueCount="168">
  <si>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</si>
  <si>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</si>
  <si>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</si>
  <si>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</si>
  <si>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</si>
  <si>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</si>
  <si>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</si>
  <si>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</si>
  <si>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</si>
  <si>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</si>
  <si>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</si>
  <si>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</si>
  <si>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</si>
  <si>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</si>
  <si>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</si>
  <si>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</si>
  <si>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</si>
  <si>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</si>
  <si>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</si>
  <si>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</si>
  <si>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</si>
  <si>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</si>
  <si>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</si>
  <si>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</si>
  <si>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</si>
  <si>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</si>
  <si>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</si>
  <si>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</si>
  <si>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</si>
  <si>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</si>
  <si>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</si>
  <si>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</si>
  <si>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</si>
  <si>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</si>
  <si>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</si>
  <si>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</si>
  <si>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</si>
  <si>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</si>
  <si>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</si>
  <si>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</si>
  <si>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</si>
  <si>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</si>
  <si>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</si>
  <si>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</si>
  <si>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</si>
  <si>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</si>
  <si>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</si>
  <si>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</si>
  <si>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</si>
  <si>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</si>
  <si>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</si>
  <si>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</si>
  <si>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</si>
  <si>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</si>
  <si>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</si>
  <si>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</si>
  <si>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</si>
  <si>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</si>
  <si>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</si>
  <si>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</si>
  <si>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</si>
  <si>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</si>
  <si>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</si>
  <si>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</si>
  <si>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</si>
  <si>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</si>
  <si>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</si>
  <si>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과수분야 스마트팜 확산사업</t>
    <phoneticPr fontId="1" type="noConversion"/>
  </si>
  <si>
    <t>2개소</t>
    <phoneticPr fontId="1" type="noConversion"/>
  </si>
  <si>
    <t>국비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</si>
  <si>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</si>
  <si>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</si>
  <si>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</si>
  <si>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시설과수 시설 및 장비지원
35,000천원/0.2ha</t>
    <phoneticPr fontId="1" type="noConversion"/>
  </si>
  <si>
    <t>국비+도비</t>
    <phoneticPr fontId="1" type="noConversion"/>
  </si>
  <si>
    <t>농작물 병해충 방제비 지원(검역병해충)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</si>
  <si>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</si>
  <si>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</si>
  <si>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</si>
  <si>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</si>
  <si>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</si>
  <si>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</si>
  <si>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</si>
  <si>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</si>
  <si>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</si>
  <si>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</si>
  <si>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</si>
  <si>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</si>
  <si>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</si>
  <si>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</si>
  <si>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</si>
  <si>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화상병 방제비 지원 700천원/ha</t>
    <phoneticPr fontId="1" type="noConversion"/>
  </si>
  <si>
    <t>기 선정
(공모)</t>
    <phoneticPr fontId="1" type="noConversion"/>
  </si>
  <si>
    <t>지정 수출선과장
신청</t>
    <phoneticPr fontId="1" type="noConversion"/>
  </si>
  <si>
    <t>재배기술컨설팅, 친환경자재비 지원
(단체별 기본3년+2년연장 추진)</t>
    <phoneticPr fontId="1" type="noConversion"/>
  </si>
  <si>
    <t>임종흥</t>
    <phoneticPr fontId="1" type="noConversion"/>
  </si>
  <si>
    <t>임종흥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</si>
  <si>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</si>
  <si>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</si>
  <si>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</si>
  <si>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(신규) 10평이상 28,000천원/동
    (개·보수) 개소당 1,400천원/3.3㎡</t>
    <phoneticPr fontId="1" type="noConversion"/>
  </si>
  <si>
    <t>핵과류 생산단체</t>
    <phoneticPr fontId="1" type="noConversion"/>
  </si>
  <si>
    <t>군비</t>
    <phoneticPr fontId="1" type="noConversion"/>
  </si>
  <si>
    <t>핵과류 품질향상 기자재 지원</t>
    <phoneticPr fontId="1" type="noConversion"/>
  </si>
  <si>
    <t>상자당 
10,000원</t>
  </si>
  <si>
    <t>상자당 
10,000원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</si>
  <si>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</si>
  <si>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</si>
  <si>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 및 
생산단체</t>
    <phoneticPr fontId="1" type="noConversion"/>
  </si>
  <si>
    <t>과수 스마트팜 기자재 지원</t>
    <phoneticPr fontId="1" type="noConversion"/>
  </si>
  <si>
    <t>33,150㎡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</si>
  <si>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</si>
  <si>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</si>
  <si>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</si>
  <si>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반사필름, 착색제, 친환경반사시트지원
반사필름 단가 : 90,000원/롤
착색제 : 60,000원/2병
친환경시트 : 113,500원~168,500원
다공질반사필름 : 29,700~74,800</t>
    <phoneticPr fontId="1" type="noConversion"/>
  </si>
  <si>
    <t>과수 수분스트레스기반 스마트관개시스템 기술시범</t>
  </si>
  <si>
    <t>국내육성 과수 중소과 전문생산체계 구축 시범사업</t>
  </si>
  <si>
    <t>아열대작물 전문생산단지 조성 지원사업</t>
  </si>
  <si>
    <t>친환경 유기사과 재배기술 적용 시범사업</t>
  </si>
  <si>
    <t>핵과류 품질향상기자재 지원사업</t>
  </si>
  <si>
    <t>유망 아열대작목 보급 시범사업</t>
  </si>
  <si>
    <t>25%(SS기)
50%(그외)</t>
  </si>
  <si>
    <t>자동관수시스템 추가</t>
    <phoneticPr fontId="1" type="noConversion"/>
  </si>
  <si>
    <t>우리품종전문생산단지 추가</t>
    <phoneticPr fontId="1" type="noConversion"/>
  </si>
  <si>
    <t>대상자선정</t>
    <phoneticPr fontId="1" type="noConversion"/>
  </si>
  <si>
    <t>대상자미선정</t>
    <phoneticPr fontId="1" type="noConversion"/>
  </si>
  <si>
    <t>1월 ~ 11월</t>
    <phoneticPr fontId="1" type="noConversion"/>
  </si>
  <si>
    <t>1월 ~ 10월</t>
    <phoneticPr fontId="1" type="noConversion"/>
  </si>
  <si>
    <t>대상자선정완료</t>
    <phoneticPr fontId="1" type="noConversion"/>
  </si>
  <si>
    <t>우량 묘목비 지원
단가 : 1주당 15,000원
(묘목계약서 첨부必)</t>
    <phoneticPr fontId="1" type="noConversion"/>
  </si>
  <si>
    <t>2024년 봉화군 과수분야 지원사업</t>
    <phoneticPr fontId="1" type="noConversion"/>
  </si>
  <si>
    <t>김귀영</t>
  </si>
  <si>
    <t>춘양면, 명호면</t>
    <phoneticPr fontId="1" type="noConversion"/>
  </si>
  <si>
    <t>11동(10평)</t>
    <phoneticPr fontId="1" type="noConversion"/>
  </si>
  <si>
    <t>104대</t>
    <phoneticPr fontId="1" type="noConversion"/>
  </si>
  <si>
    <t>41,400상자</t>
    <phoneticPr fontId="1" type="noConversion"/>
  </si>
  <si>
    <t>친환경 사과적화제 280천원/ha
과실 장기저장제 72천원/3.3㎡당
비파괴당도측정기 3,300천원/대
신선도유지기 2,500천원/대</t>
    <phoneticPr fontId="1" type="noConversion"/>
  </si>
  <si>
    <t>사과재배 농업인</t>
    <phoneticPr fontId="1" type="noConversion"/>
  </si>
  <si>
    <t>17ha</t>
    <phoneticPr fontId="1" type="noConversion"/>
  </si>
  <si>
    <t>4.5ha</t>
    <phoneticPr fontId="1" type="noConversion"/>
  </si>
  <si>
    <t>경북 미래형 사과 조성사업</t>
    <phoneticPr fontId="1" type="noConversion"/>
  </si>
  <si>
    <t xml:space="preserve"> 지주,관수,배수,묘목비 등 지원
사업단가 : 40,000/0.5ha</t>
    <phoneticPr fontId="1" type="noConversion"/>
  </si>
  <si>
    <t>임종흥</t>
    <phoneticPr fontId="1" type="noConversion"/>
  </si>
  <si>
    <t>다공질필름 활용 과수품질 향상 시범사업</t>
    <phoneticPr fontId="1" type="noConversion"/>
  </si>
  <si>
    <t>교미교란제 활용 과수해충 방제 시범사업</t>
    <phoneticPr fontId="1" type="noConversion"/>
  </si>
  <si>
    <t>우리품종전문생산단지 조성 시범사업</t>
    <phoneticPr fontId="1" type="noConversion"/>
  </si>
  <si>
    <t>과수화상병 매몰지 도양관리 시범사업</t>
    <phoneticPr fontId="1" type="noConversion"/>
  </si>
  <si>
    <t>저온저장고 스마트 자동 이산화탄소 제거 
및 환기장치 시설보급 지원</t>
    <phoneticPr fontId="1" type="noConversion"/>
  </si>
  <si>
    <t>다축재배 적용 묘목생산 일관화 시범사업</t>
    <phoneticPr fontId="1" type="noConversion"/>
  </si>
  <si>
    <t>김대호</t>
    <phoneticPr fontId="1" type="noConversion"/>
  </si>
  <si>
    <t>3ha</t>
    <phoneticPr fontId="1" type="noConversion"/>
  </si>
  <si>
    <t>20ha</t>
    <phoneticPr fontId="1" type="noConversion"/>
  </si>
  <si>
    <t>5대</t>
    <phoneticPr fontId="1" type="noConversion"/>
  </si>
  <si>
    <t>80,000주</t>
    <phoneticPr fontId="1" type="noConversion"/>
  </si>
  <si>
    <t>230ha</t>
    <phoneticPr fontId="1" type="noConversion"/>
  </si>
  <si>
    <t>4개소</t>
    <phoneticPr fontId="1" type="noConversion"/>
  </si>
  <si>
    <t>10개소</t>
    <phoneticPr fontId="1" type="noConversion"/>
  </si>
  <si>
    <t>과수단체</t>
    <phoneticPr fontId="1" type="noConversion"/>
  </si>
  <si>
    <t>연작대응 자재지원
옥분말, 게르마늄, 스테비아 등</t>
    <phoneticPr fontId="1" type="noConversion"/>
  </si>
  <si>
    <t>춘양면 4농가</t>
    <phoneticPr fontId="1" type="noConversion"/>
  </si>
  <si>
    <t>토양관리 및 검정, 컨설팅</t>
    <phoneticPr fontId="1" type="noConversion"/>
  </si>
  <si>
    <t>과수재배 농업인
(저장고보유)</t>
    <phoneticPr fontId="1" type="noConversion"/>
  </si>
  <si>
    <t>환기장치, 컨트롤러 등</t>
    <phoneticPr fontId="1" type="noConversion"/>
  </si>
  <si>
    <t>묘목생산단체</t>
    <phoneticPr fontId="1" type="noConversion"/>
  </si>
  <si>
    <t>다축묘목생산 기자재, 컨설팅</t>
    <phoneticPr fontId="1" type="noConversion"/>
  </si>
  <si>
    <t>다공질 필름 등 지원</t>
    <phoneticPr fontId="1" type="noConversion"/>
  </si>
  <si>
    <t>능금농협</t>
    <phoneticPr fontId="1" type="noConversion"/>
  </si>
  <si>
    <t>교미교란제 등 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</si>
</sst>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1" fontId="13" fillId="0" borderId="1" xfId="1" applyFont="1" applyBorder="1" applyAlignment="1">
      <alignment vertical="center"/>
    </xf>
    <xf numFmtId="9" fontId="13" fillId="0" borderId="1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41" fontId="15" fillId="6" borderId="1" xfId="1" applyFont="1" applyFill="1" applyBorder="1" applyAlignment="1">
      <alignment horizontal="center" vertical="center"/>
    </xf>
    <xf numFmtId="176" fontId="15" fillId="6" borderId="1" xfId="1" applyNumberFormat="1" applyFont="1" applyFill="1" applyBorder="1" applyAlignment="1">
      <alignment horizontal="right" vertical="center"/>
    </xf>
    <xf numFmtId="9" fontId="15" fillId="6" borderId="1" xfId="1" applyNumberFormat="1" applyFont="1" applyFill="1" applyBorder="1" applyAlignment="1">
      <alignment horizontal="center" vertical="center"/>
    </xf>
    <xf numFmtId="9" fontId="15" fillId="6" borderId="1" xfId="1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/>
    </xf>
    <xf numFmtId="41" fontId="15" fillId="6" borderId="14" xfId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1" xfId="0" applyFont="1" applyFill="1" applyBorder="1">
      <alignment vertical="center"/>
    </xf>
    <xf numFmtId="41" fontId="18" fillId="6" borderId="1" xfId="1" applyFont="1" applyFill="1" applyBorder="1" applyAlignment="1">
      <alignment vertical="center"/>
    </xf>
    <xf numFmtId="9" fontId="18" fillId="6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3" fillId="6" borderId="0" xfId="0" applyFont="1" applyFill="1">
      <alignment vertical="center"/>
    </xf>
    <xf numFmtId="0" fontId="18" fillId="6" borderId="1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9" fontId="18" fillId="6" borderId="1" xfId="0" applyNumberFormat="1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justify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9" fontId="8" fillId="6" borderId="1" xfId="0" applyNumberFormat="1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0" fillId="6" borderId="0" xfId="0" applyFill="1">
      <alignment vertical="center"/>
    </xf>
    <xf numFmtId="0" fontId="8" fillId="6" borderId="2" xfId="0" applyFont="1" applyFill="1" applyBorder="1">
      <alignment vertical="center"/>
    </xf>
    <xf numFmtId="0" fontId="0" fillId="6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8"/>
  <sheetViews>
    <sheetView view="pageBreakPreview" zoomScale="55" zoomScaleNormal="70" zoomScaleSheetLayoutView="55" workbookViewId="0">
      <pane ySplit="2" topLeftCell="A3" activePane="bottomLeft" state="frozen"/>
      <selection pane="bottomLeft" activeCell="Q8" sqref="Q8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26.125" customWidth="1"/>
    <col min="11" max="11" width="18.5" customWidth="1"/>
  </cols>
  <sheetData>
    <row r="1" spans="1:11" ht="84" customHeight="1" thickBot="1" x14ac:dyDescent="0.35">
      <c r="A1" s="74" t="s">
        <v>130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ht="50.1" customHeight="1" thickBot="1" x14ac:dyDescent="0.35">
      <c r="A2" s="5" t="s">
        <v>6</v>
      </c>
      <c r="B2" s="6" t="s">
        <v>35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26</v>
      </c>
      <c r="J2" s="8" t="s">
        <v>56</v>
      </c>
      <c r="K2" s="9" t="s">
        <v>8</v>
      </c>
    </row>
    <row r="3" spans="1:11" ht="50.1" customHeight="1" thickTop="1" x14ac:dyDescent="0.3">
      <c r="A3" s="10" t="s">
        <v>7</v>
      </c>
      <c r="B3" s="11"/>
      <c r="C3" s="12">
        <f>COUNTA(C4:C28)</f>
        <v>25</v>
      </c>
      <c r="D3" s="12"/>
      <c r="E3" s="13">
        <f>SUM(E4:E28)</f>
        <v>10195520</v>
      </c>
      <c r="F3" s="12"/>
      <c r="G3" s="12"/>
      <c r="H3" s="12"/>
      <c r="I3" s="14"/>
      <c r="J3" s="14"/>
      <c r="K3" s="15"/>
    </row>
    <row r="4" spans="1:11" s="51" customFormat="1" ht="53.25" customHeight="1" x14ac:dyDescent="0.3">
      <c r="A4" s="43" t="s">
        <v>10</v>
      </c>
      <c r="B4" s="43" t="s">
        <v>36</v>
      </c>
      <c r="C4" s="44" t="s">
        <v>11</v>
      </c>
      <c r="D4" s="43" t="s">
        <v>99</v>
      </c>
      <c r="E4" s="45">
        <v>1200000</v>
      </c>
      <c r="F4" s="46">
        <v>1</v>
      </c>
      <c r="G4" s="47" t="s">
        <v>28</v>
      </c>
      <c r="H4" s="43" t="s">
        <v>25</v>
      </c>
      <c r="I4" s="48" t="s">
        <v>91</v>
      </c>
      <c r="J4" s="49" t="s">
        <v>39</v>
      </c>
      <c r="K4" s="50" t="s">
        <v>74</v>
      </c>
    </row>
    <row r="5" spans="1:11" s="51" customFormat="1" ht="50.25" customHeight="1" x14ac:dyDescent="0.3">
      <c r="A5" s="43" t="s">
        <v>9</v>
      </c>
      <c r="B5" s="43" t="s">
        <v>95</v>
      </c>
      <c r="C5" s="44" t="s">
        <v>67</v>
      </c>
      <c r="D5" s="43" t="s">
        <v>68</v>
      </c>
      <c r="E5" s="45">
        <v>26050</v>
      </c>
      <c r="F5" s="46">
        <v>0.8</v>
      </c>
      <c r="G5" s="47" t="s">
        <v>132</v>
      </c>
      <c r="H5" s="43" t="s">
        <v>126</v>
      </c>
      <c r="I5" s="48" t="s">
        <v>109</v>
      </c>
      <c r="J5" s="52" t="s">
        <v>92</v>
      </c>
      <c r="K5" s="50" t="s">
        <v>69</v>
      </c>
    </row>
    <row r="6" spans="1:11" s="51" customFormat="1" ht="50.25" customHeight="1" x14ac:dyDescent="0.3">
      <c r="A6" s="43" t="s">
        <v>9</v>
      </c>
      <c r="B6" s="43" t="s">
        <v>96</v>
      </c>
      <c r="C6" s="44" t="s">
        <v>12</v>
      </c>
      <c r="D6" s="48" t="s">
        <v>133</v>
      </c>
      <c r="E6" s="45">
        <v>327000</v>
      </c>
      <c r="F6" s="46">
        <v>0.5</v>
      </c>
      <c r="G6" s="47" t="s">
        <v>41</v>
      </c>
      <c r="H6" s="43" t="s">
        <v>127</v>
      </c>
      <c r="I6" s="48" t="s">
        <v>100</v>
      </c>
      <c r="J6" s="49" t="s">
        <v>39</v>
      </c>
      <c r="K6" s="53" t="s">
        <v>23</v>
      </c>
    </row>
    <row r="7" spans="1:11" s="51" customFormat="1" ht="80.25" customHeight="1" x14ac:dyDescent="0.3">
      <c r="A7" s="43" t="s">
        <v>9</v>
      </c>
      <c r="B7" s="43" t="s">
        <v>131</v>
      </c>
      <c r="C7" s="44" t="s">
        <v>13</v>
      </c>
      <c r="D7" s="48" t="s">
        <v>134</v>
      </c>
      <c r="E7" s="45">
        <v>1318000</v>
      </c>
      <c r="F7" s="54" t="s">
        <v>31</v>
      </c>
      <c r="G7" s="44" t="s">
        <v>40</v>
      </c>
      <c r="H7" s="43" t="s">
        <v>25</v>
      </c>
      <c r="I7" s="48" t="s">
        <v>50</v>
      </c>
      <c r="J7" s="49" t="s">
        <v>39</v>
      </c>
      <c r="K7" s="53" t="s">
        <v>23</v>
      </c>
    </row>
    <row r="8" spans="1:11" s="51" customFormat="1" ht="80.25" customHeight="1" x14ac:dyDescent="0.3">
      <c r="A8" s="43" t="s">
        <v>9</v>
      </c>
      <c r="B8" s="43" t="s">
        <v>131</v>
      </c>
      <c r="C8" s="44" t="s">
        <v>14</v>
      </c>
      <c r="D8" s="48" t="s">
        <v>110</v>
      </c>
      <c r="E8" s="45">
        <v>735970</v>
      </c>
      <c r="F8" s="46">
        <v>0.5</v>
      </c>
      <c r="G8" s="44" t="s">
        <v>40</v>
      </c>
      <c r="H8" s="43" t="s">
        <v>25</v>
      </c>
      <c r="I8" s="48" t="s">
        <v>136</v>
      </c>
      <c r="J8" s="49" t="s">
        <v>53</v>
      </c>
      <c r="K8" s="53" t="s">
        <v>23</v>
      </c>
    </row>
    <row r="9" spans="1:11" s="51" customFormat="1" ht="50.25" customHeight="1" x14ac:dyDescent="0.3">
      <c r="A9" s="43" t="s">
        <v>9</v>
      </c>
      <c r="B9" s="43" t="s">
        <v>36</v>
      </c>
      <c r="C9" s="44" t="s">
        <v>15</v>
      </c>
      <c r="D9" s="48" t="s">
        <v>135</v>
      </c>
      <c r="E9" s="45">
        <v>414000</v>
      </c>
      <c r="F9" s="48" t="s">
        <v>105</v>
      </c>
      <c r="G9" s="55" t="s">
        <v>137</v>
      </c>
      <c r="H9" s="43" t="s">
        <v>25</v>
      </c>
      <c r="I9" s="48" t="s">
        <v>106</v>
      </c>
      <c r="J9" s="49" t="s">
        <v>39</v>
      </c>
      <c r="K9" s="53" t="s">
        <v>23</v>
      </c>
    </row>
    <row r="10" spans="1:11" s="51" customFormat="1" ht="50.25" customHeight="1" x14ac:dyDescent="0.3">
      <c r="A10" s="43" t="s">
        <v>9</v>
      </c>
      <c r="B10" s="43" t="s">
        <v>131</v>
      </c>
      <c r="C10" s="44" t="s">
        <v>38</v>
      </c>
      <c r="D10" s="43" t="s">
        <v>138</v>
      </c>
      <c r="E10" s="45">
        <v>1386000</v>
      </c>
      <c r="F10" s="54">
        <v>0.6</v>
      </c>
      <c r="G10" s="47" t="s">
        <v>28</v>
      </c>
      <c r="H10" s="43" t="s">
        <v>25</v>
      </c>
      <c r="I10" s="48" t="s">
        <v>141</v>
      </c>
      <c r="J10" s="52" t="s">
        <v>37</v>
      </c>
      <c r="K10" s="53" t="s">
        <v>23</v>
      </c>
    </row>
    <row r="11" spans="1:11" s="51" customFormat="1" ht="50.25" customHeight="1" x14ac:dyDescent="0.3">
      <c r="A11" s="43" t="s">
        <v>9</v>
      </c>
      <c r="B11" s="43" t="s">
        <v>131</v>
      </c>
      <c r="C11" s="44" t="s">
        <v>140</v>
      </c>
      <c r="D11" s="43" t="s">
        <v>139</v>
      </c>
      <c r="E11" s="45">
        <v>360000</v>
      </c>
      <c r="F11" s="54">
        <v>0.6</v>
      </c>
      <c r="G11" s="47" t="s">
        <v>28</v>
      </c>
      <c r="H11" s="43" t="s">
        <v>25</v>
      </c>
      <c r="I11" s="48" t="s">
        <v>141</v>
      </c>
      <c r="J11" s="52" t="s">
        <v>37</v>
      </c>
      <c r="K11" s="53" t="s">
        <v>23</v>
      </c>
    </row>
    <row r="12" spans="1:11" s="51" customFormat="1" ht="50.25" customHeight="1" x14ac:dyDescent="0.3">
      <c r="A12" s="56" t="s">
        <v>9</v>
      </c>
      <c r="B12" s="56" t="s">
        <v>142</v>
      </c>
      <c r="C12" s="57" t="s">
        <v>143</v>
      </c>
      <c r="D12" s="56" t="s">
        <v>150</v>
      </c>
      <c r="E12" s="58">
        <v>20000</v>
      </c>
      <c r="F12" s="59">
        <v>0.6</v>
      </c>
      <c r="G12" s="60" t="s">
        <v>111</v>
      </c>
      <c r="H12" s="56" t="s">
        <v>112</v>
      </c>
      <c r="I12" s="61" t="s">
        <v>165</v>
      </c>
      <c r="J12" s="62" t="s">
        <v>166</v>
      </c>
      <c r="K12" s="53" t="s">
        <v>113</v>
      </c>
    </row>
    <row r="13" spans="1:11" s="51" customFormat="1" ht="50.25" customHeight="1" x14ac:dyDescent="0.3">
      <c r="A13" s="56" t="s">
        <v>9</v>
      </c>
      <c r="B13" s="56" t="s">
        <v>95</v>
      </c>
      <c r="C13" s="57" t="s">
        <v>144</v>
      </c>
      <c r="D13" s="56" t="s">
        <v>68</v>
      </c>
      <c r="E13" s="58">
        <v>20000</v>
      </c>
      <c r="F13" s="59">
        <v>0.7</v>
      </c>
      <c r="G13" s="60" t="s">
        <v>157</v>
      </c>
      <c r="H13" s="56" t="s">
        <v>25</v>
      </c>
      <c r="I13" s="61" t="s">
        <v>167</v>
      </c>
      <c r="J13" s="49" t="s">
        <v>39</v>
      </c>
      <c r="K13" s="53" t="s">
        <v>97</v>
      </c>
    </row>
    <row r="14" spans="1:11" s="51" customFormat="1" ht="50.25" customHeight="1" x14ac:dyDescent="0.3">
      <c r="A14" s="56" t="s">
        <v>9</v>
      </c>
      <c r="B14" s="56" t="s">
        <v>149</v>
      </c>
      <c r="C14" s="57" t="s">
        <v>145</v>
      </c>
      <c r="D14" s="56" t="s">
        <v>151</v>
      </c>
      <c r="E14" s="58">
        <v>910000</v>
      </c>
      <c r="F14" s="63">
        <v>0.5</v>
      </c>
      <c r="G14" s="57" t="s">
        <v>28</v>
      </c>
      <c r="H14" s="56" t="s">
        <v>27</v>
      </c>
      <c r="I14" s="48" t="s">
        <v>141</v>
      </c>
      <c r="J14" s="62" t="s">
        <v>37</v>
      </c>
      <c r="K14" s="53" t="s">
        <v>24</v>
      </c>
    </row>
    <row r="15" spans="1:11" s="51" customFormat="1" ht="50.25" customHeight="1" x14ac:dyDescent="0.3">
      <c r="A15" s="56" t="s">
        <v>9</v>
      </c>
      <c r="B15" s="56" t="s">
        <v>131</v>
      </c>
      <c r="C15" s="57" t="s">
        <v>16</v>
      </c>
      <c r="D15" s="56" t="s">
        <v>152</v>
      </c>
      <c r="E15" s="58">
        <v>35000</v>
      </c>
      <c r="F15" s="63">
        <v>0.5</v>
      </c>
      <c r="G15" s="57" t="s">
        <v>33</v>
      </c>
      <c r="H15" s="56" t="s">
        <v>27</v>
      </c>
      <c r="I15" s="61" t="s">
        <v>32</v>
      </c>
      <c r="J15" s="64" t="s">
        <v>39</v>
      </c>
      <c r="K15" s="53" t="s">
        <v>24</v>
      </c>
    </row>
    <row r="16" spans="1:11" s="51" customFormat="1" ht="50.25" customHeight="1" x14ac:dyDescent="0.3">
      <c r="A16" s="56" t="s">
        <v>9</v>
      </c>
      <c r="B16" s="56" t="s">
        <v>36</v>
      </c>
      <c r="C16" s="65" t="s">
        <v>17</v>
      </c>
      <c r="D16" s="56" t="s">
        <v>18</v>
      </c>
      <c r="E16" s="58">
        <v>180000</v>
      </c>
      <c r="F16" s="63">
        <v>0.5</v>
      </c>
      <c r="G16" s="57" t="s">
        <v>28</v>
      </c>
      <c r="H16" s="56" t="s">
        <v>25</v>
      </c>
      <c r="I16" s="61" t="s">
        <v>29</v>
      </c>
      <c r="J16" s="64" t="s">
        <v>52</v>
      </c>
      <c r="K16" s="53" t="s">
        <v>24</v>
      </c>
    </row>
    <row r="17" spans="1:11" s="51" customFormat="1" ht="50.25" customHeight="1" x14ac:dyDescent="0.3">
      <c r="A17" s="56" t="s">
        <v>9</v>
      </c>
      <c r="B17" s="56" t="s">
        <v>36</v>
      </c>
      <c r="C17" s="57" t="s">
        <v>19</v>
      </c>
      <c r="D17" s="56" t="s">
        <v>107</v>
      </c>
      <c r="E17" s="58">
        <v>50000</v>
      </c>
      <c r="F17" s="63">
        <v>1</v>
      </c>
      <c r="G17" s="66" t="s">
        <v>49</v>
      </c>
      <c r="H17" s="56" t="s">
        <v>25</v>
      </c>
      <c r="I17" s="61" t="s">
        <v>30</v>
      </c>
      <c r="J17" s="62" t="s">
        <v>93</v>
      </c>
      <c r="K17" s="53" t="s">
        <v>24</v>
      </c>
    </row>
    <row r="18" spans="1:11" s="51" customFormat="1" ht="50.25" customHeight="1" x14ac:dyDescent="0.3">
      <c r="A18" s="56" t="s">
        <v>9</v>
      </c>
      <c r="B18" s="56" t="s">
        <v>36</v>
      </c>
      <c r="C18" s="66" t="s">
        <v>22</v>
      </c>
      <c r="D18" s="56" t="s">
        <v>20</v>
      </c>
      <c r="E18" s="58">
        <v>50000</v>
      </c>
      <c r="F18" s="63">
        <v>1</v>
      </c>
      <c r="G18" s="66" t="s">
        <v>34</v>
      </c>
      <c r="H18" s="56" t="s">
        <v>25</v>
      </c>
      <c r="I18" s="67" t="s">
        <v>51</v>
      </c>
      <c r="J18" s="62" t="s">
        <v>37</v>
      </c>
      <c r="K18" s="53" t="s">
        <v>24</v>
      </c>
    </row>
    <row r="19" spans="1:11" s="51" customFormat="1" ht="50.25" customHeight="1" x14ac:dyDescent="0.3">
      <c r="A19" s="56" t="s">
        <v>9</v>
      </c>
      <c r="B19" s="56" t="s">
        <v>131</v>
      </c>
      <c r="C19" s="57" t="s">
        <v>21</v>
      </c>
      <c r="D19" s="56" t="s">
        <v>153</v>
      </c>
      <c r="E19" s="58">
        <v>1200000</v>
      </c>
      <c r="F19" s="63">
        <v>0.5</v>
      </c>
      <c r="G19" s="60" t="s">
        <v>28</v>
      </c>
      <c r="H19" s="56" t="s">
        <v>25</v>
      </c>
      <c r="I19" s="61" t="s">
        <v>129</v>
      </c>
      <c r="J19" s="64" t="s">
        <v>39</v>
      </c>
      <c r="K19" s="53" t="s">
        <v>24</v>
      </c>
    </row>
    <row r="20" spans="1:11" s="51" customFormat="1" ht="50.25" customHeight="1" x14ac:dyDescent="0.3">
      <c r="A20" s="56" t="s">
        <v>9</v>
      </c>
      <c r="B20" s="56" t="s">
        <v>131</v>
      </c>
      <c r="C20" s="60" t="s">
        <v>47</v>
      </c>
      <c r="D20" s="61" t="s">
        <v>70</v>
      </c>
      <c r="E20" s="58">
        <v>310000</v>
      </c>
      <c r="F20" s="63">
        <v>0.5</v>
      </c>
      <c r="G20" s="57" t="s">
        <v>42</v>
      </c>
      <c r="H20" s="56" t="s">
        <v>25</v>
      </c>
      <c r="I20" s="61" t="s">
        <v>94</v>
      </c>
      <c r="J20" s="62" t="s">
        <v>37</v>
      </c>
      <c r="K20" s="53" t="s">
        <v>24</v>
      </c>
    </row>
    <row r="21" spans="1:11" s="51" customFormat="1" ht="50.25" customHeight="1" x14ac:dyDescent="0.3">
      <c r="A21" s="56" t="s">
        <v>9</v>
      </c>
      <c r="B21" s="56" t="s">
        <v>131</v>
      </c>
      <c r="C21" s="57" t="s">
        <v>43</v>
      </c>
      <c r="D21" s="56" t="s">
        <v>44</v>
      </c>
      <c r="E21" s="58">
        <v>30000</v>
      </c>
      <c r="F21" s="63">
        <v>0.5</v>
      </c>
      <c r="G21" s="57" t="s">
        <v>28</v>
      </c>
      <c r="H21" s="56" t="s">
        <v>27</v>
      </c>
      <c r="I21" s="67" t="s">
        <v>45</v>
      </c>
      <c r="J21" s="64" t="s">
        <v>39</v>
      </c>
      <c r="K21" s="53" t="s">
        <v>24</v>
      </c>
    </row>
    <row r="22" spans="1:11" s="71" customFormat="1" ht="99.75" customHeight="1" x14ac:dyDescent="0.3">
      <c r="A22" s="56" t="s">
        <v>9</v>
      </c>
      <c r="B22" s="56" t="s">
        <v>131</v>
      </c>
      <c r="C22" s="68" t="s">
        <v>71</v>
      </c>
      <c r="D22" s="69" t="s">
        <v>46</v>
      </c>
      <c r="E22" s="70">
        <v>1160000</v>
      </c>
      <c r="F22" s="63">
        <v>0.5</v>
      </c>
      <c r="G22" s="57" t="s">
        <v>28</v>
      </c>
      <c r="H22" s="56" t="s">
        <v>25</v>
      </c>
      <c r="I22" s="61" t="s">
        <v>114</v>
      </c>
      <c r="J22" s="64" t="s">
        <v>52</v>
      </c>
      <c r="K22" s="53" t="s">
        <v>24</v>
      </c>
    </row>
    <row r="23" spans="1:11" s="71" customFormat="1" ht="50.25" customHeight="1" x14ac:dyDescent="0.3">
      <c r="A23" s="56" t="s">
        <v>9</v>
      </c>
      <c r="B23" s="56" t="s">
        <v>36</v>
      </c>
      <c r="C23" s="72" t="s">
        <v>72</v>
      </c>
      <c r="D23" s="69" t="s">
        <v>154</v>
      </c>
      <c r="E23" s="70">
        <v>140000</v>
      </c>
      <c r="F23" s="63">
        <v>0.5</v>
      </c>
      <c r="G23" s="60" t="s">
        <v>108</v>
      </c>
      <c r="H23" s="56" t="s">
        <v>25</v>
      </c>
      <c r="I23" s="61" t="s">
        <v>158</v>
      </c>
      <c r="J23" s="64" t="s">
        <v>39</v>
      </c>
      <c r="K23" s="53" t="s">
        <v>24</v>
      </c>
    </row>
    <row r="24" spans="1:11" s="71" customFormat="1" ht="50.25" customHeight="1" x14ac:dyDescent="0.3">
      <c r="A24" s="56" t="s">
        <v>9</v>
      </c>
      <c r="B24" s="56" t="s">
        <v>131</v>
      </c>
      <c r="C24" s="68" t="s">
        <v>57</v>
      </c>
      <c r="D24" s="69" t="s">
        <v>58</v>
      </c>
      <c r="E24" s="70">
        <v>105000</v>
      </c>
      <c r="F24" s="63">
        <v>0.5</v>
      </c>
      <c r="G24" s="57" t="s">
        <v>28</v>
      </c>
      <c r="H24" s="56" t="s">
        <v>25</v>
      </c>
      <c r="I24" s="61" t="s">
        <v>73</v>
      </c>
      <c r="J24" s="62" t="s">
        <v>37</v>
      </c>
      <c r="K24" s="53" t="s">
        <v>24</v>
      </c>
    </row>
    <row r="25" spans="1:11" s="73" customFormat="1" ht="50.25" customHeight="1" x14ac:dyDescent="0.3">
      <c r="A25" s="56" t="s">
        <v>10</v>
      </c>
      <c r="B25" s="56" t="s">
        <v>95</v>
      </c>
      <c r="C25" s="68" t="s">
        <v>146</v>
      </c>
      <c r="D25" s="56" t="s">
        <v>155</v>
      </c>
      <c r="E25" s="58">
        <v>50000</v>
      </c>
      <c r="F25" s="59">
        <v>0.6</v>
      </c>
      <c r="G25" s="60" t="s">
        <v>159</v>
      </c>
      <c r="H25" s="43" t="s">
        <v>27</v>
      </c>
      <c r="I25" s="61" t="s">
        <v>160</v>
      </c>
      <c r="J25" s="62" t="s">
        <v>37</v>
      </c>
      <c r="K25" s="53" t="s">
        <v>24</v>
      </c>
    </row>
    <row r="26" spans="1:11" s="73" customFormat="1" ht="50.25" customHeight="1" x14ac:dyDescent="0.3">
      <c r="A26" s="56" t="s">
        <v>10</v>
      </c>
      <c r="B26" s="56" t="s">
        <v>96</v>
      </c>
      <c r="C26" s="68" t="s">
        <v>98</v>
      </c>
      <c r="D26" s="56" t="s">
        <v>58</v>
      </c>
      <c r="E26" s="58">
        <v>60000</v>
      </c>
      <c r="F26" s="59">
        <v>0.5</v>
      </c>
      <c r="G26" s="60" t="s">
        <v>101</v>
      </c>
      <c r="H26" s="43" t="s">
        <v>27</v>
      </c>
      <c r="I26" s="61" t="s">
        <v>103</v>
      </c>
      <c r="J26" s="62" t="s">
        <v>37</v>
      </c>
      <c r="K26" s="53" t="s">
        <v>102</v>
      </c>
    </row>
    <row r="27" spans="1:11" s="51" customFormat="1" ht="50.25" customHeight="1" x14ac:dyDescent="0.3">
      <c r="A27" s="56" t="s">
        <v>9</v>
      </c>
      <c r="B27" s="56" t="s">
        <v>95</v>
      </c>
      <c r="C27" s="60" t="s">
        <v>147</v>
      </c>
      <c r="D27" s="56" t="s">
        <v>156</v>
      </c>
      <c r="E27" s="58">
        <v>38500</v>
      </c>
      <c r="F27" s="63">
        <v>0.5</v>
      </c>
      <c r="G27" s="60" t="s">
        <v>161</v>
      </c>
      <c r="H27" s="56" t="s">
        <v>25</v>
      </c>
      <c r="I27" s="61" t="s">
        <v>162</v>
      </c>
      <c r="J27" s="64" t="s">
        <v>39</v>
      </c>
      <c r="K27" s="53" t="s">
        <v>24</v>
      </c>
    </row>
    <row r="28" spans="1:11" s="51" customFormat="1" ht="50.25" customHeight="1" x14ac:dyDescent="0.3">
      <c r="A28" s="56" t="s">
        <v>9</v>
      </c>
      <c r="B28" s="56" t="s">
        <v>95</v>
      </c>
      <c r="C28" s="57" t="s">
        <v>148</v>
      </c>
      <c r="D28" s="56" t="s">
        <v>20</v>
      </c>
      <c r="E28" s="58">
        <v>70000</v>
      </c>
      <c r="F28" s="63">
        <v>0.6</v>
      </c>
      <c r="G28" s="60" t="s">
        <v>163</v>
      </c>
      <c r="H28" s="56" t="s">
        <v>25</v>
      </c>
      <c r="I28" s="61" t="s">
        <v>164</v>
      </c>
      <c r="J28" s="62" t="s">
        <v>37</v>
      </c>
      <c r="K28" s="53" t="s">
        <v>24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7"/>
  <sheetViews>
    <sheetView tabSelected="1" view="pageBreakPreview" zoomScale="70" zoomScaleNormal="70" zoomScaleSheetLayoutView="70" workbookViewId="0">
      <pane ySplit="2" topLeftCell="A3" activePane="bottomLeft" state="frozen"/>
      <selection activeCell="G19" sqref="A1:K26"/>
      <selection pane="bottomLeft" activeCell="B6" sqref="B6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42.25" style="22" customWidth="1"/>
    <col min="9" max="9" width="20.5" style="22" customWidth="1"/>
  </cols>
  <sheetData>
    <row r="1" spans="1:12" ht="84" customHeight="1" thickBot="1" x14ac:dyDescent="0.35">
      <c r="A1" s="75" t="s">
        <v>130</v>
      </c>
      <c r="B1" s="75"/>
      <c r="C1" s="75"/>
      <c r="D1" s="75"/>
      <c r="E1" s="75"/>
      <c r="F1" s="75"/>
      <c r="G1" s="75"/>
      <c r="H1" s="75"/>
      <c r="I1" s="75"/>
      <c r="J1" s="4"/>
      <c r="K1" s="4"/>
      <c r="L1" s="4"/>
    </row>
    <row r="2" spans="1:12" s="16" customFormat="1" ht="66.75" customHeight="1" thickBot="1" x14ac:dyDescent="0.35">
      <c r="A2" s="17" t="s">
        <v>48</v>
      </c>
      <c r="B2" s="17" t="s">
        <v>0</v>
      </c>
      <c r="C2" s="17" t="s">
        <v>2</v>
      </c>
      <c r="D2" s="19" t="s">
        <v>54</v>
      </c>
      <c r="E2" s="19" t="s">
        <v>55</v>
      </c>
      <c r="F2" s="18" t="s">
        <v>1</v>
      </c>
      <c r="G2" s="18" t="s">
        <v>26</v>
      </c>
      <c r="H2" s="20" t="s">
        <v>56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2,000ha</v>
      </c>
      <c r="D3" s="25">
        <f>업무담당자용!E4</f>
        <v>1200000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tr">
        <f>업무담당자용!J4</f>
        <v>읍·면</v>
      </c>
      <c r="I3" s="28"/>
    </row>
    <row r="4" spans="1:12" s="3" customFormat="1" ht="79.5" customHeight="1" x14ac:dyDescent="0.3">
      <c r="A4" s="23">
        <v>2</v>
      </c>
      <c r="B4" s="24" t="str">
        <f>업무담당자용!C5</f>
        <v>과수분야 스마트팜 확산사업</v>
      </c>
      <c r="C4" s="23" t="str">
        <f>업무담당자용!D5</f>
        <v>2개소</v>
      </c>
      <c r="D4" s="25">
        <f>업무담당자용!E5</f>
        <v>26050</v>
      </c>
      <c r="E4" s="26">
        <f>업무담당자용!F5</f>
        <v>0.8</v>
      </c>
      <c r="F4" s="24" t="str">
        <f>업무담당자용!G5</f>
        <v>춘양면, 명호면</v>
      </c>
      <c r="G4" s="23" t="str">
        <f>업무담당자용!I5</f>
        <v>과수 스마트팜 기자재 지원</v>
      </c>
      <c r="H4" s="27" t="str">
        <f>업무담당자용!J5</f>
        <v>기 선정
(공모)</v>
      </c>
      <c r="I4" s="29"/>
    </row>
    <row r="5" spans="1:12" s="3" customFormat="1" ht="100.5" customHeight="1" x14ac:dyDescent="0.3">
      <c r="A5" s="23">
        <v>3</v>
      </c>
      <c r="B5" s="24" t="str">
        <f>업무담당자용!C6</f>
        <v>다목적 농가형 저온저장고 설치 지원사업</v>
      </c>
      <c r="C5" s="23" t="str">
        <f>업무담당자용!D6</f>
        <v>11동(10평)</v>
      </c>
      <c r="D5" s="25">
        <f>업무담당자용!E6</f>
        <v>327000</v>
      </c>
      <c r="E5" s="26">
        <f>업무담당자용!F6</f>
        <v>0.5</v>
      </c>
      <c r="F5" s="24" t="str">
        <f>업무담당자용!G6</f>
        <v>농업인, 농업단체</v>
      </c>
      <c r="G5" s="23" t="str">
        <f>업무담당자용!I6</f>
        <v>(신규) 10평이상 28,000천원/동
    (개·보수) 개소당 1,400천원/3.3㎡</v>
      </c>
      <c r="H5" s="27" t="str">
        <f>업무담당자용!J6</f>
        <v>읍·면</v>
      </c>
      <c r="I5" s="29"/>
    </row>
    <row r="6" spans="1:12" s="3" customFormat="1" ht="123" customHeight="1" x14ac:dyDescent="0.3">
      <c r="A6" s="23">
        <v>4</v>
      </c>
      <c r="B6" s="24" t="str">
        <f>업무담당자용!C7</f>
        <v>과수 생력화 장비 지원사업</v>
      </c>
      <c r="C6" s="23" t="str">
        <f>업무담당자용!D7</f>
        <v>104대</v>
      </c>
      <c r="D6" s="25">
        <f>업무담당자용!E7</f>
        <v>1318000</v>
      </c>
      <c r="E6" s="26" t="str">
        <f>업무담당자용!F7</f>
        <v>25%(SS기)
50%(그외)</v>
      </c>
      <c r="F6" s="24" t="str">
        <f>업무담당자용!G7</f>
        <v>과수재배 농업인, 단체</v>
      </c>
      <c r="G6" s="23" t="str">
        <f>업무담당자용!I7</f>
        <v>SS기 20,000천원 /5.000천원 지원
승용예초기  9,000천원/4,500지원
고소작업차  9,000천원/4,500지원
동력분무기  6,000천원/3,000지원</v>
      </c>
      <c r="H6" s="27" t="str">
        <f>업무담당자용!J7</f>
        <v>읍·면</v>
      </c>
      <c r="I6" s="29"/>
    </row>
    <row r="7" spans="1:12" s="3" customFormat="1" ht="138.75" customHeight="1" x14ac:dyDescent="0.3">
      <c r="A7" s="23">
        <v>5</v>
      </c>
      <c r="B7" s="24" t="str">
        <f>업무담당자용!C8</f>
        <v>과실 생산비 절감 및 품질제고 지원사업</v>
      </c>
      <c r="C7" s="23" t="str">
        <f>업무담당자용!D8</f>
        <v>33,150㎡</v>
      </c>
      <c r="D7" s="25">
        <f>업무담당자용!E8</f>
        <v>735970</v>
      </c>
      <c r="E7" s="26">
        <f>업무담당자용!F8</f>
        <v>0.5</v>
      </c>
      <c r="F7" s="24" t="str">
        <f>업무담당자용!G8</f>
        <v>과수재배 농업인, 단체</v>
      </c>
      <c r="G7" s="23" t="str">
        <f>업무담당자용!I8</f>
        <v>친환경 사과적화제 280천원/ha
과실 장기저장제 72천원/3.3㎡당
비파괴당도측정기 3,300천원/대
신선도유지기 2,500천원/대</v>
      </c>
      <c r="H7" s="27" t="str">
        <f>업무담당자용!J8</f>
        <v>읍·면
농   협
(적화제
장기저장제)</v>
      </c>
      <c r="I7" s="29"/>
    </row>
    <row r="8" spans="1:12" s="3" customFormat="1" ht="90" customHeight="1" x14ac:dyDescent="0.3">
      <c r="A8" s="23">
        <v>6</v>
      </c>
      <c r="B8" s="24" t="str">
        <f>업무담당자용!C9</f>
        <v>저품위사과 시장격리 수매 지원사업</v>
      </c>
      <c r="C8" s="23" t="str">
        <f>업무담당자용!D9</f>
        <v>41,400상자</v>
      </c>
      <c r="D8" s="25">
        <f>업무담당자용!E9</f>
        <v>414000</v>
      </c>
      <c r="E8" s="26" t="str">
        <f>업무담당자용!F9</f>
        <v>상자당 
10,000원</v>
      </c>
      <c r="F8" s="24" t="str">
        <f>업무담당자용!G9</f>
        <v>사과재배 농업인</v>
      </c>
      <c r="G8" s="23" t="str">
        <f>업무담당자용!I9</f>
        <v>사전 수요조사 신청必
1상자 20kg/1만원</v>
      </c>
      <c r="H8" s="27" t="str">
        <f>업무담당자용!J9</f>
        <v>읍·면</v>
      </c>
      <c r="I8" s="29"/>
    </row>
    <row r="9" spans="1:12" s="3" customFormat="1" ht="90" customHeight="1" x14ac:dyDescent="0.3">
      <c r="A9" s="23">
        <v>7</v>
      </c>
      <c r="B9" s="24" t="str">
        <f>업무담당자용!C10</f>
        <v>미래형 사과 다축과원 조성 시범사업</v>
      </c>
      <c r="C9" s="23" t="str">
        <f>업무담당자용!D10</f>
        <v>17ha</v>
      </c>
      <c r="D9" s="25">
        <f>업무담당자용!E10</f>
        <v>1386000</v>
      </c>
      <c r="E9" s="26">
        <f>업무담당자용!F10</f>
        <v>0.6</v>
      </c>
      <c r="F9" s="24" t="str">
        <f>업무담당자용!G10</f>
        <v>과수재배 농업인</v>
      </c>
      <c r="G9" s="23" t="str">
        <f>업무담당자용!I10</f>
        <v xml:space="preserve"> 지주,관수,배수,묘목비 등 지원
사업단가 : 40,000/0.5ha</v>
      </c>
      <c r="H9" s="27" t="str">
        <f>업무담당자용!J10</f>
        <v>농업기술센터
과수기술팀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경북 미래형 사과 조성사업</v>
      </c>
      <c r="C10" s="23" t="str">
        <f>업무담당자용!D11</f>
        <v>4.5ha</v>
      </c>
      <c r="D10" s="25">
        <f>업무담당자용!E11</f>
        <v>360000</v>
      </c>
      <c r="E10" s="26">
        <f>업무담당자용!F11</f>
        <v>0.6</v>
      </c>
      <c r="F10" s="24" t="str">
        <f>업무담당자용!G11</f>
        <v>과수재배 농업인</v>
      </c>
      <c r="G10" s="23" t="str">
        <f>업무담당자용!I11</f>
        <v xml:space="preserve"> 지주,관수,배수,묘목비 등 지원
사업단가 : 40,000/0.5ha</v>
      </c>
      <c r="H10" s="27" t="str">
        <f>업무담당자용!J11</f>
        <v>농업기술센터
과수기술팀</v>
      </c>
      <c r="I10" s="29"/>
    </row>
    <row r="11" spans="1:12" s="3" customFormat="1" ht="90" customHeight="1" x14ac:dyDescent="0.3">
      <c r="A11" s="23">
        <v>9</v>
      </c>
      <c r="B11" s="24" t="str">
        <f>업무담당자용!C12</f>
        <v>다공질필름 활용 과수품질 향상 시범사업</v>
      </c>
      <c r="C11" s="23" t="str">
        <f>업무담당자용!D12</f>
        <v>3ha</v>
      </c>
      <c r="D11" s="25">
        <f>업무담당자용!E12</f>
        <v>20000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>다공질 필름 등 지원</v>
      </c>
      <c r="H11" s="27" t="str">
        <f>업무담당자용!J12</f>
        <v>능금농협</v>
      </c>
      <c r="I11" s="29"/>
    </row>
    <row r="12" spans="1:12" s="3" customFormat="1" ht="71.25" customHeight="1" x14ac:dyDescent="0.3">
      <c r="A12" s="23">
        <v>10</v>
      </c>
      <c r="B12" s="24" t="str">
        <f>업무담당자용!C13</f>
        <v>교미교란제 활용 과수해충 방제 시범사업</v>
      </c>
      <c r="C12" s="23" t="str">
        <f>업무담당자용!D13</f>
        <v>2개소</v>
      </c>
      <c r="D12" s="25">
        <f>업무담당자용!E13</f>
        <v>20000</v>
      </c>
      <c r="E12" s="26">
        <f>업무담당자용!F13</f>
        <v>0.7</v>
      </c>
      <c r="F12" s="24" t="str">
        <f>업무담당자용!G13</f>
        <v>과수단체</v>
      </c>
      <c r="G12" s="23" t="str">
        <f>업무담당자용!I13</f>
        <v>교미교란제 등 지원</v>
      </c>
      <c r="H12" s="27" t="str">
        <f>업무담당자용!J13</f>
        <v>읍·면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우리품종전문생산단지 조성 시범사업</v>
      </c>
      <c r="C13" s="23" t="str">
        <f>업무담당자용!D14</f>
        <v>20ha</v>
      </c>
      <c r="D13" s="25">
        <f>업무담당자용!E14</f>
        <v>910000</v>
      </c>
      <c r="E13" s="26">
        <f>업무담당자용!F14</f>
        <v>0.5</v>
      </c>
      <c r="F13" s="24" t="str">
        <f>업무담당자용!G14</f>
        <v>과수재배 농업인</v>
      </c>
      <c r="G13" s="23" t="str">
        <f>업무담당자용!I14</f>
        <v xml:space="preserve"> 지주,관수,배수,묘목비 등 지원
사업단가 : 40,000/0.5ha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5대</v>
      </c>
      <c r="D14" s="25">
        <f>업무담당자용!E15</f>
        <v>35000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180000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tr">
        <f>업무담당자용!J16</f>
        <v>읍·면
농   협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100ha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80,000주</v>
      </c>
      <c r="D18" s="25">
        <f>업무담당자용!E19</f>
        <v>1200000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15,000원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tr">
        <f>업무담당자용!J21</f>
        <v>읍·면</v>
      </c>
      <c r="I20" s="29"/>
    </row>
    <row r="21" spans="1:9" s="3" customFormat="1" ht="141" customHeight="1" x14ac:dyDescent="0.3">
      <c r="A21" s="23">
        <v>19</v>
      </c>
      <c r="B21" s="24" t="str">
        <f>업무담당자용!C22</f>
        <v>과수 착색향상 기자재 보급 지원사업</v>
      </c>
      <c r="C21" s="23" t="str">
        <f>업무담당자용!D22</f>
        <v>1,260ha</v>
      </c>
      <c r="D21" s="25">
        <f>업무담당자용!E22</f>
        <v>1160000</v>
      </c>
      <c r="E21" s="26">
        <f>업무담당자용!F22</f>
        <v>0.5</v>
      </c>
      <c r="F21" s="24" t="str">
        <f>업무담당자용!G22</f>
        <v>과수재배 농업인</v>
      </c>
      <c r="G21" s="23" t="str">
        <f>업무담당자용!I22</f>
        <v>반사필름, 착색제, 친환경반사시트지원
반사필름 단가 : 90,000원/롤
착색제 : 60,000원/2병
친환경시트 : 113,500원~168,500원
다공질반사필름 : 29,700~74,800</v>
      </c>
      <c r="H21" s="27" t="str">
        <f>업무담당자용!J22</f>
        <v>읍·면
농   협</v>
      </c>
      <c r="I21" s="29"/>
    </row>
    <row r="22" spans="1:9" ht="92.25" customHeight="1" x14ac:dyDescent="0.3">
      <c r="A22" s="23">
        <v>20</v>
      </c>
      <c r="B22" s="24" t="str">
        <f>업무담당자용!C23</f>
        <v>과수 연작대응 지원사업</v>
      </c>
      <c r="C22" s="23" t="str">
        <f>업무담당자용!D23</f>
        <v>230ha</v>
      </c>
      <c r="D22" s="25">
        <f>업무담당자용!E23</f>
        <v>140000</v>
      </c>
      <c r="E22" s="26">
        <f>업무담당자용!F23</f>
        <v>0.5</v>
      </c>
      <c r="F22" s="24" t="str">
        <f>업무담당자용!G23</f>
        <v>과수재배 농업인 및 
생산단체</v>
      </c>
      <c r="G22" s="23" t="str">
        <f>업무담당자용!I23</f>
        <v>연작대응 자재지원
옥분말, 게르마늄, 스테비아 등</v>
      </c>
      <c r="H22" s="27" t="str">
        <f>업무담당자용!J23</f>
        <v>읍·면</v>
      </c>
      <c r="I22" s="29"/>
    </row>
    <row r="23" spans="1:9" ht="126" customHeight="1" x14ac:dyDescent="0.3">
      <c r="A23" s="23">
        <v>21</v>
      </c>
      <c r="B23" s="24" t="str">
        <f>업무담당자용!C24</f>
        <v>기후변화대응 시설과수 기반조성 시범사업</v>
      </c>
      <c r="C23" s="23" t="str">
        <f>업무담당자용!D24</f>
        <v>3개소</v>
      </c>
      <c r="D23" s="25">
        <f>업무담당자용!E24</f>
        <v>105000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시설과수 시설 및 장비지원
35,000천원/0.2ha</v>
      </c>
      <c r="H23" s="27" t="str">
        <f>업무담당자용!J24</f>
        <v>농업기술센터
과수기술팀</v>
      </c>
      <c r="I23" s="29"/>
    </row>
    <row r="24" spans="1:9" ht="126" customHeight="1" x14ac:dyDescent="0.3">
      <c r="A24" s="23">
        <v>22</v>
      </c>
      <c r="B24" s="24" t="str">
        <f>업무담당자용!C25</f>
        <v>과수화상병 매몰지 도양관리 시범사업</v>
      </c>
      <c r="C24" s="23" t="str">
        <f>업무담당자용!D25</f>
        <v>4개소</v>
      </c>
      <c r="D24" s="25">
        <f>업무담당자용!E25</f>
        <v>50000</v>
      </c>
      <c r="E24" s="26">
        <f>업무담당자용!F25</f>
        <v>0.6</v>
      </c>
      <c r="F24" s="24" t="str">
        <f>업무담당자용!G25</f>
        <v>춘양면 4농가</v>
      </c>
      <c r="G24" s="23" t="str">
        <f>업무담당자용!I25</f>
        <v>토양관리 및 검정, 컨설팅</v>
      </c>
      <c r="H24" s="27" t="str">
        <f>업무담당자용!J25</f>
        <v>농업기술센터
과수기술팀</v>
      </c>
      <c r="I24" s="29"/>
    </row>
    <row r="25" spans="1:9" ht="126" customHeight="1" x14ac:dyDescent="0.3">
      <c r="A25" s="23">
        <v>23</v>
      </c>
      <c r="B25" s="24" t="str">
        <f>업무담당자용!C26</f>
        <v>핵과류 품질향상기자재 지원사업</v>
      </c>
      <c r="C25" s="23" t="str">
        <f>업무담당자용!D26</f>
        <v>3개소</v>
      </c>
      <c r="D25" s="25">
        <f>업무담당자용!E26</f>
        <v>60000</v>
      </c>
      <c r="E25" s="26">
        <f>업무담당자용!F26</f>
        <v>0.5</v>
      </c>
      <c r="F25" s="24" t="str">
        <f>업무담당자용!G26</f>
        <v>핵과류 생산단체</v>
      </c>
      <c r="G25" s="23" t="str">
        <f>업무담당자용!I26</f>
        <v>핵과류 품질향상 기자재 지원</v>
      </c>
      <c r="H25" s="27" t="str">
        <f>업무담당자용!J26</f>
        <v>농업기술센터
과수기술팀</v>
      </c>
      <c r="I25" s="29"/>
    </row>
    <row r="26" spans="1:9" ht="126" customHeight="1" x14ac:dyDescent="0.3">
      <c r="A26" s="23">
        <v>24</v>
      </c>
      <c r="B26" s="24" t="str">
        <f>업무담당자용!C27</f>
        <v>저온저장고 스마트 자동 이산화탄소 제거 
및 환기장치 시설보급 지원</v>
      </c>
      <c r="C26" s="23" t="str">
        <f>업무담당자용!D27</f>
        <v>10개소</v>
      </c>
      <c r="D26" s="25">
        <f>업무담당자용!E27</f>
        <v>38500</v>
      </c>
      <c r="E26" s="26">
        <f>업무담당자용!F27</f>
        <v>0.5</v>
      </c>
      <c r="F26" s="24" t="str">
        <f>업무담당자용!G27</f>
        <v>과수재배 농업인
(저장고보유)</v>
      </c>
      <c r="G26" s="23" t="str">
        <f>업무담당자용!I27</f>
        <v>환기장치, 컨트롤러 등</v>
      </c>
      <c r="H26" s="27" t="str">
        <f>업무담당자용!J27</f>
        <v>읍·면</v>
      </c>
      <c r="I26" s="29"/>
    </row>
    <row r="27" spans="1:9" ht="126" customHeight="1" x14ac:dyDescent="0.3">
      <c r="A27" s="23">
        <v>25</v>
      </c>
      <c r="B27" s="24" t="str">
        <f>업무담당자용!C28</f>
        <v>다축재배 적용 묘목생산 일관화 시범사업</v>
      </c>
      <c r="C27" s="23" t="str">
        <f>업무담당자용!D28</f>
        <v>1개소</v>
      </c>
      <c r="D27" s="25">
        <f>업무담당자용!E28</f>
        <v>70000</v>
      </c>
      <c r="E27" s="26">
        <f>업무담당자용!F28</f>
        <v>0.6</v>
      </c>
      <c r="F27" s="24" t="str">
        <f>업무담당자용!G28</f>
        <v>묘목생산단체</v>
      </c>
      <c r="G27" s="23" t="str">
        <f>업무담당자용!I28</f>
        <v>다축묘목생산 기자재, 컨설팅</v>
      </c>
      <c r="H27" s="27" t="str">
        <f>업무담당자용!J28</f>
        <v>농업기술센터
과수기술팀</v>
      </c>
      <c r="I27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C3:L29"/>
  <sheetViews>
    <sheetView topLeftCell="B1" zoomScale="85" zoomScaleNormal="85" workbookViewId="0">
      <selection activeCell="F33" sqref="F33"/>
    </sheetView>
  </sheetViews>
  <sheetFormatPr defaultRowHeight="16.5" x14ac:dyDescent="0.3"/>
  <cols>
    <col min="3" max="3" width="43.25" customWidth="1"/>
    <col min="4" max="9" width="12.75" customWidth="1"/>
    <col min="10" max="10" width="21.375" customWidth="1"/>
    <col min="12" max="12" width="10.5" bestFit="1" customWidth="1"/>
  </cols>
  <sheetData>
    <row r="3" spans="3:12" x14ac:dyDescent="0.3">
      <c r="C3" s="76" t="s">
        <v>59</v>
      </c>
      <c r="D3" s="77" t="s">
        <v>60</v>
      </c>
      <c r="E3" s="77"/>
      <c r="F3" s="77"/>
      <c r="G3" s="77"/>
      <c r="H3" s="77"/>
      <c r="I3" s="77"/>
      <c r="J3" s="77"/>
    </row>
    <row r="4" spans="3:12" x14ac:dyDescent="0.3">
      <c r="C4" s="76"/>
      <c r="D4" s="32" t="s">
        <v>61</v>
      </c>
      <c r="E4" s="33" t="s">
        <v>62</v>
      </c>
      <c r="F4" s="33" t="s">
        <v>63</v>
      </c>
      <c r="G4" s="33" t="s">
        <v>64</v>
      </c>
      <c r="H4" s="33" t="s">
        <v>65</v>
      </c>
      <c r="I4" s="32" t="s">
        <v>66</v>
      </c>
      <c r="J4" s="32" t="s">
        <v>4</v>
      </c>
    </row>
    <row r="5" spans="3:12" x14ac:dyDescent="0.3">
      <c r="C5" s="34"/>
      <c r="D5" s="35">
        <f>SUM(D6:D30)</f>
        <v>8237610</v>
      </c>
      <c r="E5" s="35">
        <f>SUM(E6:E29)</f>
        <v>4766020</v>
      </c>
      <c r="F5" s="35">
        <f>SUM(F6:F29)</f>
        <v>452000</v>
      </c>
      <c r="G5" s="35">
        <f>SUM(G6:G29)</f>
        <v>449406</v>
      </c>
      <c r="H5" s="35">
        <f>SUM(H6:H29)</f>
        <v>3864614</v>
      </c>
      <c r="I5" s="41">
        <f>SUM(I6:I29)</f>
        <v>3471590</v>
      </c>
      <c r="J5" s="32"/>
    </row>
    <row r="6" spans="3:12" x14ac:dyDescent="0.3">
      <c r="C6" s="36" t="s">
        <v>75</v>
      </c>
      <c r="D6" s="37">
        <v>1240000</v>
      </c>
      <c r="E6" s="38">
        <f>SUM(F6:H6)</f>
        <v>1240000</v>
      </c>
      <c r="F6" s="37">
        <v>400000</v>
      </c>
      <c r="G6" s="37">
        <v>132000</v>
      </c>
      <c r="H6" s="37">
        <v>708000</v>
      </c>
      <c r="I6" s="37">
        <v>0</v>
      </c>
      <c r="J6" s="39">
        <v>1</v>
      </c>
    </row>
    <row r="7" spans="3:12" ht="27" x14ac:dyDescent="0.3">
      <c r="C7" s="36" t="s">
        <v>115</v>
      </c>
      <c r="D7" s="37">
        <v>188570</v>
      </c>
      <c r="E7" s="38">
        <f t="shared" ref="E7:E29" si="0">SUM(F7:H7)</f>
        <v>132000</v>
      </c>
      <c r="F7" s="37">
        <v>45000</v>
      </c>
      <c r="G7" s="37"/>
      <c r="H7" s="37">
        <v>87000</v>
      </c>
      <c r="I7" s="37">
        <f t="shared" ref="I7:I29" si="1">D7-E7</f>
        <v>56570</v>
      </c>
      <c r="J7" s="39">
        <v>0.7</v>
      </c>
      <c r="K7" t="s">
        <v>122</v>
      </c>
    </row>
    <row r="8" spans="3:12" x14ac:dyDescent="0.3">
      <c r="C8" s="36" t="s">
        <v>76</v>
      </c>
      <c r="D8" s="37">
        <v>35000</v>
      </c>
      <c r="E8" s="38">
        <f t="shared" si="0"/>
        <v>28000</v>
      </c>
      <c r="F8" s="37">
        <v>7000</v>
      </c>
      <c r="G8" s="37">
        <v>3000</v>
      </c>
      <c r="H8" s="37">
        <v>18000</v>
      </c>
      <c r="I8" s="37">
        <f t="shared" si="1"/>
        <v>7000</v>
      </c>
      <c r="J8" s="39">
        <v>0.8</v>
      </c>
      <c r="K8" t="s">
        <v>128</v>
      </c>
    </row>
    <row r="9" spans="3:12" x14ac:dyDescent="0.3">
      <c r="C9" s="36" t="s">
        <v>77</v>
      </c>
      <c r="D9" s="37">
        <v>840000</v>
      </c>
      <c r="E9" s="38">
        <f t="shared" si="0"/>
        <v>420000</v>
      </c>
      <c r="F9" s="37"/>
      <c r="G9" s="37">
        <v>75600</v>
      </c>
      <c r="H9" s="37">
        <v>344400</v>
      </c>
      <c r="I9" s="37">
        <f t="shared" si="1"/>
        <v>420000</v>
      </c>
      <c r="J9" s="39">
        <v>0.5</v>
      </c>
    </row>
    <row r="10" spans="3:12" ht="27" x14ac:dyDescent="0.3">
      <c r="C10" s="36" t="s">
        <v>78</v>
      </c>
      <c r="D10" s="37">
        <v>1151000</v>
      </c>
      <c r="E10" s="38">
        <f t="shared" si="0"/>
        <v>405500</v>
      </c>
      <c r="F10" s="37"/>
      <c r="G10" s="37">
        <v>27150</v>
      </c>
      <c r="H10" s="37">
        <v>378350</v>
      </c>
      <c r="I10" s="37">
        <f t="shared" si="1"/>
        <v>745500</v>
      </c>
      <c r="J10" s="40" t="s">
        <v>121</v>
      </c>
    </row>
    <row r="11" spans="3:12" x14ac:dyDescent="0.3">
      <c r="C11" s="36" t="s">
        <v>79</v>
      </c>
      <c r="D11" s="37">
        <v>762440</v>
      </c>
      <c r="E11" s="38">
        <f t="shared" si="0"/>
        <v>381220</v>
      </c>
      <c r="F11" s="37"/>
      <c r="G11" s="37">
        <v>28116</v>
      </c>
      <c r="H11" s="37">
        <v>353104</v>
      </c>
      <c r="I11" s="37">
        <f t="shared" si="1"/>
        <v>381220</v>
      </c>
      <c r="J11" s="39">
        <v>0.5</v>
      </c>
    </row>
    <row r="12" spans="3:12" x14ac:dyDescent="0.3">
      <c r="C12" s="36" t="s">
        <v>80</v>
      </c>
      <c r="D12" s="37">
        <v>58000</v>
      </c>
      <c r="E12" s="38">
        <f t="shared" si="0"/>
        <v>29000</v>
      </c>
      <c r="F12" s="37">
        <v>0</v>
      </c>
      <c r="G12" s="37">
        <v>8700</v>
      </c>
      <c r="H12" s="37">
        <v>20300</v>
      </c>
      <c r="I12" s="37">
        <f t="shared" si="1"/>
        <v>29000</v>
      </c>
      <c r="J12" s="39">
        <v>0.5</v>
      </c>
    </row>
    <row r="13" spans="3:12" ht="27" x14ac:dyDescent="0.3">
      <c r="C13" s="36" t="s">
        <v>81</v>
      </c>
      <c r="D13" s="37">
        <v>341600</v>
      </c>
      <c r="E13" s="38">
        <f t="shared" si="0"/>
        <v>170800</v>
      </c>
      <c r="F13" s="37"/>
      <c r="G13" s="37">
        <v>51240</v>
      </c>
      <c r="H13" s="37">
        <v>119560</v>
      </c>
      <c r="I13" s="37">
        <f t="shared" si="1"/>
        <v>170800</v>
      </c>
      <c r="J13" s="40" t="s">
        <v>104</v>
      </c>
    </row>
    <row r="14" spans="3:12" x14ac:dyDescent="0.3">
      <c r="C14" s="36" t="s">
        <v>90</v>
      </c>
      <c r="D14" s="37">
        <v>350000</v>
      </c>
      <c r="E14" s="38">
        <f t="shared" si="0"/>
        <v>210000</v>
      </c>
      <c r="F14" s="37"/>
      <c r="G14" s="37">
        <v>105000</v>
      </c>
      <c r="H14" s="37">
        <v>105000</v>
      </c>
      <c r="I14" s="37">
        <f t="shared" si="1"/>
        <v>140000</v>
      </c>
      <c r="J14" s="39">
        <v>0.6</v>
      </c>
    </row>
    <row r="15" spans="3:12" ht="27" x14ac:dyDescent="0.3">
      <c r="C15" s="36" t="s">
        <v>116</v>
      </c>
      <c r="D15" s="37">
        <v>290000</v>
      </c>
      <c r="E15" s="38">
        <f t="shared" si="0"/>
        <v>174000</v>
      </c>
      <c r="F15" s="37"/>
      <c r="G15" s="37">
        <v>12000</v>
      </c>
      <c r="H15" s="37">
        <v>162000</v>
      </c>
      <c r="I15" s="37">
        <f t="shared" si="1"/>
        <v>116000</v>
      </c>
      <c r="J15" s="39">
        <v>0.6</v>
      </c>
      <c r="K15" t="s">
        <v>123</v>
      </c>
      <c r="L15" s="42"/>
    </row>
    <row r="16" spans="3:12" x14ac:dyDescent="0.3">
      <c r="C16" s="36" t="s">
        <v>117</v>
      </c>
      <c r="D16" s="37">
        <v>44000</v>
      </c>
      <c r="E16" s="38">
        <f t="shared" si="0"/>
        <v>22000</v>
      </c>
      <c r="F16" s="37"/>
      <c r="G16" s="37">
        <v>6600</v>
      </c>
      <c r="H16" s="37">
        <v>15400</v>
      </c>
      <c r="I16" s="37">
        <f t="shared" si="1"/>
        <v>22000</v>
      </c>
      <c r="J16" s="39">
        <v>0.5</v>
      </c>
      <c r="K16" t="s">
        <v>125</v>
      </c>
    </row>
    <row r="17" spans="3:11" x14ac:dyDescent="0.3">
      <c r="C17" s="36" t="s">
        <v>82</v>
      </c>
      <c r="D17" s="37">
        <v>70000</v>
      </c>
      <c r="E17" s="38">
        <f t="shared" si="0"/>
        <v>35000</v>
      </c>
      <c r="F17" s="37"/>
      <c r="G17" s="37"/>
      <c r="H17" s="37">
        <v>35000</v>
      </c>
      <c r="I17" s="37">
        <f>D17-E17</f>
        <v>35000</v>
      </c>
      <c r="J17" s="39">
        <v>0.5</v>
      </c>
    </row>
    <row r="18" spans="3:11" x14ac:dyDescent="0.3">
      <c r="C18" s="36" t="s">
        <v>17</v>
      </c>
      <c r="D18" s="37">
        <v>240000</v>
      </c>
      <c r="E18" s="38">
        <f t="shared" si="0"/>
        <v>120000</v>
      </c>
      <c r="F18" s="37"/>
      <c r="G18" s="37"/>
      <c r="H18" s="37">
        <v>120000</v>
      </c>
      <c r="I18" s="37">
        <f t="shared" si="1"/>
        <v>120000</v>
      </c>
      <c r="J18" s="39">
        <v>0.5</v>
      </c>
    </row>
    <row r="19" spans="3:11" x14ac:dyDescent="0.3">
      <c r="C19" s="36" t="s">
        <v>83</v>
      </c>
      <c r="D19" s="37">
        <v>50000</v>
      </c>
      <c r="E19" s="38">
        <f t="shared" si="0"/>
        <v>50000</v>
      </c>
      <c r="F19" s="37"/>
      <c r="G19" s="37"/>
      <c r="H19" s="37">
        <v>50000</v>
      </c>
      <c r="I19" s="37">
        <f t="shared" si="1"/>
        <v>0</v>
      </c>
      <c r="J19" s="39">
        <v>1</v>
      </c>
    </row>
    <row r="20" spans="3:11" x14ac:dyDescent="0.3">
      <c r="C20" s="36" t="s">
        <v>22</v>
      </c>
      <c r="D20" s="37">
        <v>50000</v>
      </c>
      <c r="E20" s="38">
        <f t="shared" si="0"/>
        <v>50000</v>
      </c>
      <c r="F20" s="37"/>
      <c r="G20" s="37"/>
      <c r="H20" s="37">
        <v>50000</v>
      </c>
      <c r="I20" s="37">
        <f t="shared" si="1"/>
        <v>0</v>
      </c>
      <c r="J20" s="39">
        <v>1</v>
      </c>
    </row>
    <row r="21" spans="3:11" x14ac:dyDescent="0.3">
      <c r="C21" s="36" t="s">
        <v>84</v>
      </c>
      <c r="D21" s="37">
        <v>702000</v>
      </c>
      <c r="E21" s="38">
        <f t="shared" si="0"/>
        <v>351000</v>
      </c>
      <c r="F21" s="37"/>
      <c r="G21" s="37"/>
      <c r="H21" s="37">
        <v>351000</v>
      </c>
      <c r="I21" s="37">
        <f t="shared" si="1"/>
        <v>351000</v>
      </c>
      <c r="J21" s="39">
        <v>0.5</v>
      </c>
    </row>
    <row r="22" spans="3:11" ht="27" x14ac:dyDescent="0.3">
      <c r="C22" s="36" t="s">
        <v>85</v>
      </c>
      <c r="D22" s="37">
        <v>310000</v>
      </c>
      <c r="E22" s="38">
        <f t="shared" si="0"/>
        <v>155000</v>
      </c>
      <c r="F22" s="37"/>
      <c r="G22" s="37"/>
      <c r="H22" s="37">
        <v>155000</v>
      </c>
      <c r="I22" s="37">
        <f t="shared" si="1"/>
        <v>155000</v>
      </c>
      <c r="J22" s="39">
        <v>0.5</v>
      </c>
    </row>
    <row r="23" spans="3:11" x14ac:dyDescent="0.3">
      <c r="C23" s="36" t="s">
        <v>86</v>
      </c>
      <c r="D23" s="37">
        <v>30000</v>
      </c>
      <c r="E23" s="38">
        <f t="shared" si="0"/>
        <v>15000</v>
      </c>
      <c r="F23" s="37"/>
      <c r="G23" s="37"/>
      <c r="H23" s="37">
        <v>15000</v>
      </c>
      <c r="I23" s="37">
        <f t="shared" si="1"/>
        <v>15000</v>
      </c>
      <c r="J23" s="39">
        <v>0.5</v>
      </c>
    </row>
    <row r="24" spans="3:11" x14ac:dyDescent="0.3">
      <c r="C24" s="36" t="s">
        <v>87</v>
      </c>
      <c r="D24" s="37">
        <v>1160000</v>
      </c>
      <c r="E24" s="38">
        <f t="shared" si="0"/>
        <v>580000</v>
      </c>
      <c r="F24" s="37"/>
      <c r="G24" s="37"/>
      <c r="H24" s="37">
        <v>580000</v>
      </c>
      <c r="I24" s="37">
        <f t="shared" si="1"/>
        <v>580000</v>
      </c>
      <c r="J24" s="39">
        <v>0.5</v>
      </c>
    </row>
    <row r="25" spans="3:11" x14ac:dyDescent="0.3">
      <c r="C25" s="36" t="s">
        <v>88</v>
      </c>
      <c r="D25" s="37">
        <v>60000</v>
      </c>
      <c r="E25" s="38">
        <f t="shared" si="0"/>
        <v>45000</v>
      </c>
      <c r="F25" s="37"/>
      <c r="G25" s="37"/>
      <c r="H25" s="37">
        <v>45000</v>
      </c>
      <c r="I25" s="37">
        <f t="shared" si="1"/>
        <v>15000</v>
      </c>
      <c r="J25" s="39">
        <v>0.5</v>
      </c>
    </row>
    <row r="26" spans="3:11" x14ac:dyDescent="0.3">
      <c r="C26" s="36" t="s">
        <v>89</v>
      </c>
      <c r="D26" s="37">
        <v>105000</v>
      </c>
      <c r="E26" s="38">
        <f t="shared" si="0"/>
        <v>52500</v>
      </c>
      <c r="F26" s="37"/>
      <c r="G26" s="37"/>
      <c r="H26" s="37">
        <v>52500</v>
      </c>
      <c r="I26" s="37">
        <f t="shared" si="1"/>
        <v>52500</v>
      </c>
      <c r="J26" s="39">
        <v>0.5</v>
      </c>
    </row>
    <row r="27" spans="3:11" x14ac:dyDescent="0.3">
      <c r="C27" s="36" t="s">
        <v>118</v>
      </c>
      <c r="D27" s="37">
        <v>50000</v>
      </c>
      <c r="E27" s="38">
        <f t="shared" si="0"/>
        <v>35000</v>
      </c>
      <c r="F27" s="37"/>
      <c r="G27" s="37"/>
      <c r="H27" s="37">
        <v>35000</v>
      </c>
      <c r="I27" s="37">
        <f t="shared" si="1"/>
        <v>15000</v>
      </c>
      <c r="J27" s="39">
        <v>0.7</v>
      </c>
    </row>
    <row r="28" spans="3:11" x14ac:dyDescent="0.3">
      <c r="C28" s="36" t="s">
        <v>119</v>
      </c>
      <c r="D28" s="37">
        <v>60000</v>
      </c>
      <c r="E28" s="38">
        <f t="shared" si="0"/>
        <v>30000</v>
      </c>
      <c r="F28" s="37"/>
      <c r="G28" s="37"/>
      <c r="H28" s="37">
        <v>30000</v>
      </c>
      <c r="I28" s="37">
        <f t="shared" si="1"/>
        <v>30000</v>
      </c>
      <c r="J28" s="39">
        <v>0.5</v>
      </c>
    </row>
    <row r="29" spans="3:11" x14ac:dyDescent="0.3">
      <c r="C29" s="36" t="s">
        <v>120</v>
      </c>
      <c r="D29" s="37">
        <v>50000</v>
      </c>
      <c r="E29" s="38">
        <f t="shared" si="0"/>
        <v>35000</v>
      </c>
      <c r="F29" s="37"/>
      <c r="G29" s="37"/>
      <c r="H29" s="37">
        <v>35000</v>
      </c>
      <c r="I29" s="37">
        <f t="shared" si="1"/>
        <v>15000</v>
      </c>
      <c r="J29" s="39">
        <v>0.7</v>
      </c>
      <c r="K29" t="s">
        <v>124</v>
      </c>
    </row>
  </sheetData>
  <autoFilter ref="C5:J12">
    <sortState ref="C6:K29">
      <sortCondition sortBy="cellColor" ref="C5" dxfId="4"/>
    </sortState>
  </autoFilter>
  <mergeCells count="2">
    <mergeCell ref="C3:C4"/>
    <mergeCell ref="D3:J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7">
    <cfRule type="containsText" dxfId="1" priority="2" operator="containsText" text="군비">
      <formula>NOT(ISERROR(SEARCH("군비",C20)))</formula>
    </cfRule>
  </conditionalFormatting>
  <conditionalFormatting sqref="C28:C29">
    <cfRule type="containsText" dxfId="0" priority="1" operator="containsText" text="군비">
      <formula>NOT(ISERROR(SEARCH("군비",C28)))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업무담당자용</vt:lpstr>
      <vt:lpstr>홈페이지 게시용</vt:lpstr>
      <vt:lpstr>국도비재원 구분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2023-01-13T04:46:50Z</cp:lastPrinted>
  <dcterms:created xsi:type="dcterms:W3CDTF">2015-01-05T04:32:15Z</dcterms:created>
  <dcterms:modified xsi:type="dcterms:W3CDTF">2024-01-08T04:49:39Z</dcterms:modified>
</cp:coreProperties>
</file>